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tabRatio="693" activeTab="0"/>
  </bookViews>
  <sheets>
    <sheet name="Customer Details" sheetId="1" r:id="rId1"/>
    <sheet name="Test &amp; Sample Information" sheetId="2" r:id="rId2"/>
    <sheet name="Parentage-Sire Verification" sheetId="3" r:id="rId3"/>
    <sheet name="Order Summary" sheetId="4" r:id="rId4"/>
    <sheet name="Extra Animal Sample Sheet" sheetId="5" state="hidden" r:id="rId5"/>
  </sheets>
  <definedNames>
    <definedName name="_xlfn.COUNTIFS" hidden="1">#NAME?</definedName>
    <definedName name="Genetic_Conditions">'Test &amp; Sample Information'!$AC$19:$AJ$243</definedName>
    <definedName name="NonGC">'Test &amp; Sample Information'!$X$19:$AB$243</definedName>
    <definedName name="_xlnm.Print_Area" localSheetId="0">'Customer Details'!$A$1:$L$65</definedName>
    <definedName name="_xlnm.Print_Area" localSheetId="2">'Parentage-Sire Verification'!$A$1:$S$58</definedName>
    <definedName name="_xlnm.Print_Area" localSheetId="1">'Test &amp; Sample Information'!$A$1:$W$37</definedName>
  </definedNames>
  <calcPr fullCalcOnLoad="1"/>
</workbook>
</file>

<file path=xl/comments2.xml><?xml version="1.0" encoding="utf-8"?>
<comments xmlns="http://schemas.openxmlformats.org/spreadsheetml/2006/main">
  <authors>
    <author>LEEJ115</author>
    <author>kgrasser</author>
    <author>swartchow</author>
  </authors>
  <commentList>
    <comment ref="O16" authorId="0">
      <text>
        <r>
          <rPr>
            <sz val="8"/>
            <rFont val="Tahoma"/>
            <family val="2"/>
          </rPr>
          <t xml:space="preserve">Verification of genotypes for black, red and wild-type alleles.
</t>
        </r>
      </text>
    </comment>
    <comment ref="P17" authorId="0">
      <text>
        <r>
          <rPr>
            <sz val="8"/>
            <rFont val="Tahoma"/>
            <family val="2"/>
          </rPr>
          <t>Arthrogryposis Multiplex</t>
        </r>
      </text>
    </comment>
    <comment ref="T17" authorId="0">
      <text>
        <r>
          <rPr>
            <sz val="8"/>
            <rFont val="Tahoma"/>
            <family val="2"/>
          </rPr>
          <t>Pulmonary Hypoplasia with Anasarca</t>
        </r>
      </text>
    </comment>
    <comment ref="U17" authorId="0">
      <text>
        <r>
          <rPr>
            <sz val="8"/>
            <rFont val="Tahoma"/>
            <family val="2"/>
          </rPr>
          <t>Tibial Hemimelia</t>
        </r>
      </text>
    </comment>
    <comment ref="Q17" authorId="0">
      <text>
        <r>
          <rPr>
            <sz val="8"/>
            <rFont val="Tahoma"/>
            <family val="2"/>
          </rPr>
          <t xml:space="preserve">Neuropathic Hydrocephalus
</t>
        </r>
      </text>
    </comment>
    <comment ref="S17" authorId="0">
      <text>
        <r>
          <rPr>
            <sz val="8"/>
            <rFont val="Tahoma"/>
            <family val="2"/>
          </rPr>
          <t>Developmental Duplication</t>
        </r>
      </text>
    </comment>
    <comment ref="V17" authorId="0">
      <text>
        <r>
          <rPr>
            <sz val="8"/>
            <rFont val="Tahoma"/>
            <family val="2"/>
          </rPr>
          <t>Osteopetrosis</t>
        </r>
      </text>
    </comment>
    <comment ref="W17" authorId="0">
      <text>
        <r>
          <rPr>
            <sz val="8"/>
            <rFont val="Tahoma"/>
            <family val="2"/>
          </rPr>
          <t>Idiopathic Epilepsy</t>
        </r>
      </text>
    </comment>
    <comment ref="R17" authorId="1">
      <text>
        <r>
          <rPr>
            <sz val="9"/>
            <rFont val="Tahoma"/>
            <family val="2"/>
          </rPr>
          <t>Contractural Arachnodactyly</t>
        </r>
      </text>
    </comment>
    <comment ref="K16" authorId="0">
      <text>
        <r>
          <rPr>
            <sz val="8"/>
            <rFont val="Tahoma"/>
            <family val="2"/>
          </rPr>
          <t xml:space="preserve">Evaluation for young registered bulls and females with limited or no progeny, provides GE-EPD, parentage, initial progeny proof and sire assignment.
Add Sire Verification to this product at no additional cost - place a X in the Add Sire Verification Report column to receive.
</t>
        </r>
      </text>
    </comment>
    <comment ref="M16" authorId="2">
      <text>
        <r>
          <rPr>
            <sz val="8"/>
            <rFont val="Tahoma"/>
            <family val="2"/>
          </rPr>
          <t>Parentage verification of recorded sire and dam pedigree information.</t>
        </r>
        <r>
          <rPr>
            <sz val="9"/>
            <rFont val="Tahoma"/>
            <family val="2"/>
          </rPr>
          <t xml:space="preserve">
</t>
        </r>
      </text>
    </comment>
    <comment ref="N16" authorId="2">
      <text>
        <r>
          <rPr>
            <sz val="8"/>
            <rFont val="Tahoma"/>
            <family val="2"/>
          </rPr>
          <t xml:space="preserve">Evaluation for commercial cattle to recognize the highest-quality meat with consistent tenderness levels. 
</t>
        </r>
      </text>
    </comment>
  </commentList>
</comments>
</file>

<file path=xl/comments5.xml><?xml version="1.0" encoding="utf-8"?>
<comments xmlns="http://schemas.openxmlformats.org/spreadsheetml/2006/main">
  <authors>
    <author>LEEJ115</author>
  </authors>
  <commentList>
    <comment ref="L3" authorId="0">
      <text>
        <r>
          <rPr>
            <sz val="8"/>
            <rFont val="Tahoma"/>
            <family val="2"/>
          </rPr>
          <t xml:space="preserve">HD 50K for non-U.S. customers and commercial Angus.  HD 50K predictions for animals recorded with the AAA are available through the AGI website.  Orders must be placed through AGI using the secure member section and via forms and samples submitted directly to AGI.
</t>
        </r>
      </text>
    </comment>
    <comment ref="M3" authorId="0">
      <text>
        <r>
          <rPr>
            <sz val="8"/>
            <rFont val="Tahoma"/>
            <family val="2"/>
          </rPr>
          <t>Parentage DNA Fingerprinting.  For all animals requiring SireTRACE® testing, please also complete Tab 3.</t>
        </r>
      </text>
    </comment>
    <comment ref="N3" authorId="0">
      <text>
        <r>
          <rPr>
            <sz val="8"/>
            <rFont val="Tahoma"/>
            <family val="2"/>
          </rPr>
          <t>MVPs that utilize a 56-marker panel for the traits of Feed Efficiency, Marbling, Tenderness, Palatability Index and Homozygous Black.</t>
        </r>
        <r>
          <rPr>
            <sz val="8"/>
            <rFont val="Tahoma"/>
            <family val="2"/>
          </rPr>
          <t xml:space="preserve">
</t>
        </r>
      </text>
    </comment>
    <comment ref="O4" authorId="0">
      <text>
        <r>
          <rPr>
            <sz val="8"/>
            <rFont val="Tahoma"/>
            <family val="2"/>
          </rPr>
          <t>Testing for Homozygous Black</t>
        </r>
      </text>
    </comment>
    <comment ref="P4" authorId="0">
      <text>
        <r>
          <rPr>
            <sz val="8"/>
            <rFont val="Tahoma"/>
            <family val="2"/>
          </rPr>
          <t>Arthrogryposis Multiplex</t>
        </r>
      </text>
    </comment>
    <comment ref="Q4" authorId="0">
      <text>
        <r>
          <rPr>
            <sz val="8"/>
            <rFont val="Tahoma"/>
            <family val="2"/>
          </rPr>
          <t>Contractural Arachnodactyly</t>
        </r>
      </text>
    </comment>
    <comment ref="R4" authorId="0">
      <text>
        <r>
          <rPr>
            <sz val="8"/>
            <rFont val="Tahoma"/>
            <family val="2"/>
          </rPr>
          <t>Idiopathic Epilepsy</t>
        </r>
      </text>
    </comment>
    <comment ref="S4" authorId="0">
      <text>
        <r>
          <rPr>
            <sz val="8"/>
            <rFont val="Tahoma"/>
            <family val="2"/>
          </rPr>
          <t>Alpha-Mannisodosis
*Note:  A $25 fee must be applied (per order, not per sample) for orders including MA testing.</t>
        </r>
      </text>
    </comment>
    <comment ref="T4" authorId="0">
      <text>
        <r>
          <rPr>
            <sz val="8"/>
            <rFont val="Tahoma"/>
            <family val="2"/>
          </rPr>
          <t>Neuropathic Hydrocephalus</t>
        </r>
      </text>
    </comment>
    <comment ref="U4" authorId="0">
      <text>
        <r>
          <rPr>
            <sz val="8"/>
            <rFont val="Tahoma"/>
            <family val="2"/>
          </rPr>
          <t>Osteopetrosis</t>
        </r>
      </text>
    </comment>
    <comment ref="V4" authorId="0">
      <text>
        <r>
          <rPr>
            <sz val="8"/>
            <rFont val="Tahoma"/>
            <family val="2"/>
          </rPr>
          <t xml:space="preserve">Pulmonary Hypoplasia with Anasarca
</t>
        </r>
      </text>
    </comment>
    <comment ref="W4" authorId="0">
      <text>
        <r>
          <rPr>
            <sz val="8"/>
            <rFont val="Tahoma"/>
            <family val="2"/>
          </rPr>
          <t xml:space="preserve">Tibial Hemimelia </t>
        </r>
      </text>
    </comment>
  </commentList>
</comments>
</file>

<file path=xl/sharedStrings.xml><?xml version="1.0" encoding="utf-8"?>
<sst xmlns="http://schemas.openxmlformats.org/spreadsheetml/2006/main" count="225" uniqueCount="158">
  <si>
    <t>CUSTOMER INFORMATION</t>
  </si>
  <si>
    <t>Company Name</t>
  </si>
  <si>
    <t>Contact Person</t>
  </si>
  <si>
    <t>Office Phone</t>
  </si>
  <si>
    <t>Cell Phone</t>
  </si>
  <si>
    <t>Fax</t>
  </si>
  <si>
    <t>Mailing Address</t>
  </si>
  <si>
    <t>Date</t>
  </si>
  <si>
    <t>Notes</t>
  </si>
  <si>
    <t>Payment Method</t>
  </si>
  <si>
    <t>(calculates automatically)</t>
  </si>
  <si>
    <t>Total Amount Due:</t>
  </si>
  <si>
    <t>ACCEPTANCE AND AUTHORIZATION</t>
  </si>
  <si>
    <t>Total Price</t>
  </si>
  <si>
    <t xml:space="preserve"> - Contractural Arachnodactyly (CA)</t>
  </si>
  <si>
    <t xml:space="preserve"> - Idiopathic Epilepsy (IE)</t>
  </si>
  <si>
    <t xml:space="preserve"> - Neuropathic Hydrocephalus (NH)</t>
  </si>
  <si>
    <t xml:space="preserve"> - Tibial Hemimelia (TH)</t>
  </si>
  <si>
    <t>Section A</t>
  </si>
  <si>
    <t>Section B</t>
  </si>
  <si>
    <t>Total Section A:</t>
  </si>
  <si>
    <t>Total Section B:</t>
  </si>
  <si>
    <t>Grand Total:</t>
  </si>
  <si>
    <t>(From page 2 of form)</t>
  </si>
  <si>
    <t>Total Samples Enclosed</t>
  </si>
  <si>
    <t>Sample Collector Barcode</t>
  </si>
  <si>
    <t>Sex M/F</t>
  </si>
  <si>
    <t>Breed Reg. Number</t>
  </si>
  <si>
    <t>Birth Date</t>
  </si>
  <si>
    <t>Sire Breed Assoc.</t>
  </si>
  <si>
    <t>Dam Breed Assoc.</t>
  </si>
  <si>
    <t>Black</t>
  </si>
  <si>
    <t>MA</t>
  </si>
  <si>
    <t>AM</t>
  </si>
  <si>
    <t>CA</t>
  </si>
  <si>
    <t>IE</t>
  </si>
  <si>
    <t>NH</t>
  </si>
  <si>
    <t>OS</t>
  </si>
  <si>
    <t>PHA</t>
  </si>
  <si>
    <t>TH</t>
  </si>
  <si>
    <t>Required for All Animals</t>
  </si>
  <si>
    <t>Genetic Conditions</t>
  </si>
  <si>
    <r>
      <t>GeneSTAR</t>
    </r>
    <r>
      <rPr>
        <sz val="12"/>
        <color indexed="8"/>
        <rFont val="Calibri"/>
        <family val="2"/>
      </rPr>
      <t>®</t>
    </r>
  </si>
  <si>
    <t>M</t>
  </si>
  <si>
    <t>U25</t>
  </si>
  <si>
    <t>X</t>
  </si>
  <si>
    <t>Y</t>
  </si>
  <si>
    <t>AAA</t>
  </si>
  <si>
    <t>WARRANTY AND INDEMNIFICATION</t>
  </si>
  <si>
    <t>Job #</t>
  </si>
  <si>
    <t>Total # of Tests:</t>
  </si>
  <si>
    <t># of Tests</t>
  </si>
  <si>
    <r>
      <t>Test(s) Requested</t>
    </r>
    <r>
      <rPr>
        <b/>
        <sz val="9"/>
        <color indexed="8"/>
        <rFont val="Calibri"/>
        <family val="2"/>
      </rPr>
      <t xml:space="preserve">                                                                                                     (Please enter "X" for all that apply)</t>
    </r>
  </si>
  <si>
    <t>Required for Parentage Verification</t>
  </si>
  <si>
    <t>Breed (abbr.)</t>
  </si>
  <si>
    <t>Animal Name</t>
  </si>
  <si>
    <r>
      <t>SireTRACE</t>
    </r>
    <r>
      <rPr>
        <sz val="10"/>
        <color indexed="8"/>
        <rFont val="Calibri"/>
        <family val="2"/>
      </rPr>
      <t>®*</t>
    </r>
  </si>
  <si>
    <t>GS DOUBLE STAR U25</t>
  </si>
  <si>
    <t>1538843</t>
  </si>
  <si>
    <t>12/29/2010</t>
  </si>
  <si>
    <t>Sire Reg. Number</t>
  </si>
  <si>
    <t>Dam Reg. Number</t>
  </si>
  <si>
    <r>
      <t xml:space="preserve">HD 50K </t>
    </r>
    <r>
      <rPr>
        <sz val="8"/>
        <color indexed="8"/>
        <rFont val="Calibri"/>
        <family val="2"/>
      </rPr>
      <t>for Angus</t>
    </r>
  </si>
  <si>
    <t>Animal Tag / Tattoo</t>
  </si>
  <si>
    <t>ANG</t>
  </si>
  <si>
    <t>Price Per Test (USD)</t>
  </si>
  <si>
    <t xml:space="preserve"> - Arthrogryposis Multiplex (AM)</t>
  </si>
  <si>
    <t xml:space="preserve"> - Pulmonary Hypoplasia with Anasarca (PHA)</t>
  </si>
  <si>
    <t>am</t>
  </si>
  <si>
    <t>ca</t>
  </si>
  <si>
    <t>ie</t>
  </si>
  <si>
    <t>OFFICE USE ONLY</t>
  </si>
  <si>
    <t xml:space="preserve">Date Received: </t>
  </si>
  <si>
    <t>RCS#</t>
  </si>
  <si>
    <t>Date In Lab:</t>
  </si>
  <si>
    <t>Assoc:</t>
  </si>
  <si>
    <t>LE:      Yes        No</t>
  </si>
  <si>
    <t>EM/Contact:</t>
  </si>
  <si>
    <t>LE NARC Load:</t>
  </si>
  <si>
    <r>
      <rPr>
        <b/>
        <sz val="12"/>
        <color indexed="53"/>
        <rFont val="Calibri"/>
        <family val="2"/>
      </rPr>
      <t>BILLING INFORMATION - Part 1</t>
    </r>
    <r>
      <rPr>
        <sz val="12"/>
        <color indexed="53"/>
        <rFont val="Calibri"/>
        <family val="2"/>
      </rPr>
      <t>*</t>
    </r>
  </si>
  <si>
    <r>
      <rPr>
        <b/>
        <sz val="12"/>
        <color indexed="53"/>
        <rFont val="Calibri"/>
        <family val="2"/>
      </rPr>
      <t>BILLING INFORMATION - Part 2</t>
    </r>
    <r>
      <rPr>
        <sz val="12"/>
        <color indexed="53"/>
        <rFont val="Calibri"/>
        <family val="2"/>
      </rPr>
      <t>*</t>
    </r>
  </si>
  <si>
    <t>This is a Zoetis confidential form and will be maintained in accordance with applicable laws, regulations and Zoetis corporate policies.</t>
  </si>
  <si>
    <t>Email</t>
  </si>
  <si>
    <t>City, State, ZIP</t>
  </si>
  <si>
    <t>Other than as expressly set forth in this Agreement, Zoetis has not made any and hereby excludes all warranties, representations, terms, conditions or undertakings, whether express or implied, written or oral, statutory or otherwise, including any implied warranty of merchantability or of fitness for a particular purpose or intended use in respect of the Services, as such are delivered “as-is.” Zoetis assumes no legal liability or responsibility for the accuracy, completeness, reliability or usefulness of any information disclosed, nor does Zoetis represent that its use would not infringe privately owned rights. All results will be predicated on the accuracy of the purchaser’s information systems and the completeness of the samples and information provided to Zoetis. You agree that your damages and remedies for any claim against Zoetis arising out of the provision of Services, howsoever arising, (including arising under theories of breach of warranty express or implied, breach of contract, negligence, tort, strict liability, products liability, design   defect, failure to warn) shall be limited, at Zoetis' option, to: (1) the resupply of the Services claimed to be defective; or (2) the repayment of the fees paid by you for the performance of the Services proven to be defective. Zoetis may, at its discretion, store Samples submitted to Zoetis. At any time during this period, the Contractor may arrange for the Samples to be collected from Zoetis at the Contractor's expense, with a minimum of thirty (30) days notice.</t>
  </si>
  <si>
    <t>(S)ire, (D)am, (C)alf</t>
  </si>
  <si>
    <t>Sales Rep.</t>
  </si>
  <si>
    <t>x</t>
  </si>
  <si>
    <t>DD</t>
  </si>
  <si>
    <t xml:space="preserve"> - Developmental Duplication (DD)</t>
  </si>
  <si>
    <t>HD</t>
  </si>
  <si>
    <t>1234567</t>
  </si>
  <si>
    <t xml:space="preserve"> </t>
  </si>
  <si>
    <t>Genetic Condition Tests</t>
  </si>
  <si>
    <t xml:space="preserve">HD 50K </t>
  </si>
  <si>
    <t>Add On costs*</t>
  </si>
  <si>
    <r>
      <t>GeneSTAR</t>
    </r>
    <r>
      <rPr>
        <sz val="10"/>
        <color indexed="8"/>
        <rFont val="Calibri"/>
        <family val="2"/>
      </rPr>
      <t>® Black</t>
    </r>
  </si>
  <si>
    <t>GeneSTAR® Tenderness</t>
  </si>
  <si>
    <t xml:space="preserve"> - Osteopetrosis (OS)</t>
  </si>
  <si>
    <t>Pricing is based on number of test(s) per animal. **The genetic condition test above must be ordered at the same time as HD 50K, i50K or SireTRACE to qualify for Add On discounted pricing.</t>
  </si>
  <si>
    <t>GeneSTAR Black</t>
  </si>
  <si>
    <t>GeneSTAR Tenderness</t>
  </si>
  <si>
    <t xml:space="preserve">Tenderness  </t>
  </si>
  <si>
    <t>os</t>
  </si>
  <si>
    <t>pha</t>
  </si>
  <si>
    <t>th</t>
  </si>
  <si>
    <t>Test</t>
  </si>
  <si>
    <t>GENETIC CONDITIONS</t>
  </si>
  <si>
    <t>Cost</t>
  </si>
  <si>
    <t>Total Number of  
ADD ONS**</t>
  </si>
  <si>
    <t>total gc costs</t>
  </si>
  <si>
    <t xml:space="preserve">TERMS &amp; CONDITIONS:  BY SIGNING THIS FORM, YOU AGREE TO THE TERMS AND CONDITIONS SET FORTH (THE "AGREEMENT") governing your purchase of services (“Services”) from Zoetis LLC (“Zoetis”). If you are entering into this Agreement on behalf of a company or other legal entity, you represent that you have the authority to bind such entity to these terms and conditions, and that such company or entity shall be financially responsible for any amounts or balances owed or that become oweable, in which case the terms "you" or "your" shall refer to such entity. This Agreement shall be governed under the laws of New York, United States.    </t>
  </si>
  <si>
    <t>Notes Section</t>
  </si>
  <si>
    <t>Breed Association
Member Number (Required):</t>
  </si>
  <si>
    <t>Stand Alone</t>
  </si>
  <si>
    <t>Breeding
 Group
(A, B, C)</t>
  </si>
  <si>
    <r>
      <t xml:space="preserve">• Gold standard for Genomic Predictions
• MVP, Percent Ranks, </t>
    </r>
    <r>
      <rPr>
        <vertAlign val="superscript"/>
        <sz val="8"/>
        <color indexed="8"/>
        <rFont val="Calibri"/>
        <family val="2"/>
      </rPr>
      <t>$</t>
    </r>
    <r>
      <rPr>
        <sz val="8"/>
        <color indexed="8"/>
        <rFont val="Calibri"/>
        <family val="2"/>
      </rPr>
      <t>MVP</t>
    </r>
    <r>
      <rPr>
        <vertAlign val="superscript"/>
        <sz val="8"/>
        <color indexed="8"/>
        <rFont val="Calibri"/>
        <family val="2"/>
      </rPr>
      <t>FL</t>
    </r>
    <r>
      <rPr>
        <sz val="8"/>
        <color indexed="8"/>
        <rFont val="Calibri"/>
        <family val="2"/>
      </rPr>
      <t xml:space="preserve">
• Parentage Verification Available*
• For Non-Registered Animals</t>
    </r>
  </si>
  <si>
    <t>Required for Parentage-Sire Verification</t>
  </si>
  <si>
    <t>HD 50K</t>
  </si>
  <si>
    <t xml:space="preserve">*If testing for Parentage - SIre Verification, please also complete Tab 3 "Parentage-Sire Verification" </t>
  </si>
  <si>
    <t>*If the Test &amp; Sample Information tab is completed electronically, please note that all fields on this Self-Billing page will calculate automatically from information entered.</t>
  </si>
  <si>
    <t xml:space="preserve">                Black       </t>
  </si>
  <si>
    <t xml:space="preserve">SIreTRACE® </t>
  </si>
  <si>
    <t>• Recognize the highest-quality meat with consistent tenderness 
• Genotypes for black, red and wild-type alleles</t>
  </si>
  <si>
    <t>(*) Please also fill out Parentage-Sire Verification tab</t>
  </si>
  <si>
    <t>• Parentage verification of recorded sire and dam pedigree information
• Sire verification from multi-sire breeding*</t>
  </si>
  <si>
    <t>SireTRACE®</t>
  </si>
  <si>
    <t>C</t>
  </si>
  <si>
    <t>Page 4</t>
  </si>
  <si>
    <t>Animal Tag/Tattoo</t>
  </si>
  <si>
    <t>Breed Registration Number</t>
  </si>
  <si>
    <t>DNA Profile Needed (Y / N)</t>
  </si>
  <si>
    <t>A</t>
  </si>
  <si>
    <t>Breed Registration Number
or Animal Name</t>
  </si>
  <si>
    <t>Sire Registration Number</t>
  </si>
  <si>
    <t>Dam Registration Number</t>
  </si>
  <si>
    <t>1538600</t>
  </si>
  <si>
    <r>
      <t xml:space="preserve">CURRENT ORDER FOR PARENTAGE VERIFICATION OR SIRE MATCH
</t>
    </r>
    <r>
      <rPr>
        <b/>
        <u val="single"/>
        <sz val="10"/>
        <color indexed="8"/>
        <rFont val="Calibri"/>
        <family val="2"/>
      </rPr>
      <t>Customer to Complete</t>
    </r>
  </si>
  <si>
    <r>
      <t xml:space="preserve">IF PREVIOUSLY SUBMITTED SAMPLES ARE TO BE USED FOR PARENT VERIFICATION OR SIRE MATCH
</t>
    </r>
    <r>
      <rPr>
        <b/>
        <u val="single"/>
        <sz val="10"/>
        <color indexed="8"/>
        <rFont val="Calibri"/>
        <family val="2"/>
      </rPr>
      <t>Customer to complete as much information as possible for Parentage Verification or Sire Match</t>
    </r>
  </si>
  <si>
    <t>Count Samples</t>
  </si>
  <si>
    <t>BEEFMASTER BREEDERS UNITED</t>
  </si>
  <si>
    <t>210-732-3132</t>
  </si>
  <si>
    <t>210-732-7711</t>
  </si>
  <si>
    <t>TERMS AND CONDITIONS</t>
  </si>
  <si>
    <t>The Sales, Distribution and Services Agreement between Zoetis and the Beefmaster Breeders United (BBU) states that the BBU shall own all customer samples, materials, data, information or intellectual property provided to Zoetis by members and the BBU in connection with this Agreement. Zoetis shall report High Density (HD) 50K single nucleotide polymorphism (SNP) genotypes, i50K SNP genotypes and/or USDA SNP parentage genotypes directly to the BBU. The BBU shall apply these genotypes in the estimation of Genomic Enhanced Expected Progeny Differences (GE-EPDs) and report GE-EPDs to customers. In order to get Zoetis powered GE-EPDs from the BBU, animals must be tested under this Agreement.  BBU will utilize genotypes provided by Zoetis to perform parentage verification on all animals to the greatest extent possible based on the availability of SNP parentage genotypes on the reported parents. In the event that there are any conflicts between the terms of this Agreement and those of the Sales, Distribution and Services Agreement (the “BBU Agreement”), the terms of the BBU Agreement shall control.</t>
  </si>
  <si>
    <t>SireTrace</t>
  </si>
  <si>
    <t xml:space="preserve">• Extension locus genotypes for black, red and wild-type colors
• When ordered for the same animal in combination with HD 50K or SireTRACE, Add-On* price applies </t>
  </si>
  <si>
    <t>Authorized Signature</t>
  </si>
  <si>
    <t>CURRENT ORDER FOR PARENTAGE VERIFICATION OR SIRE MATCH
Information Auto Populated from Testing &amp; Sample Information Tab</t>
  </si>
  <si>
    <t>PLEASE SUBMIT REQUESTS, PAYMENTS &amp; SAMPLES DIRECTLY TO:
BEEFMASTER BREEDERS UNITED
6800 PARK TEN BLVD., SUITE 290 WEST
SAN ANTONIO, TX 78213
T: 210-732-3132
F: 210-732-7711
www.beefmasters.org</t>
  </si>
  <si>
    <t>Add Parent Verification</t>
  </si>
  <si>
    <t>No Credit Card on File, 
please contact BBU.</t>
  </si>
  <si>
    <t>Total 
Number of
STAND ALONE</t>
  </si>
  <si>
    <t>BFM</t>
  </si>
  <si>
    <t>SARAH DAVIS</t>
  </si>
  <si>
    <t>sdavis@beefmasters.org</t>
  </si>
  <si>
    <t>118 W. BANDERA ROAD</t>
  </si>
  <si>
    <t>BOERNE, TX 78006</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</si>
</sst>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Yes&quot;;&quot;Yes&quot;;&quot;No&quot;"/>
    <numFmt numFmtId="166" formatCode="&quot;True&quot;;&quot;True&quot;;&quot;False&quot;"/>
    <numFmt numFmtId="167" formatCode="&quot;On&quot;;&quot;On&quot;;&quot;Off&quot;"/>
    <numFmt numFmtId="168" formatCode="[$€-2]\ #,##0.00_);[Red]\([$€-2]\ #,##0.00\)"/>
  </numFmts>
  <fonts count="90">
    <font>
      <sz val="11"/>
      <color theme="1"/>
      <name val="Calibri"/>
      <family val="2"/>
    </font>
    <font>
      <sz val="11"/>
      <color indexed="8"/>
      <name val="Calibri"/>
      <family val="2"/>
    </font>
    <font>
      <sz val="8"/>
      <name val="Tahoma"/>
      <family val="2"/>
    </font>
    <font>
      <sz val="9"/>
      <color indexed="8"/>
      <name val="Calibri"/>
      <family val="2"/>
    </font>
    <font>
      <sz val="10"/>
      <name val="Arial"/>
      <family val="2"/>
    </font>
    <font>
      <sz val="12"/>
      <color indexed="8"/>
      <name val="Calibri"/>
      <family val="2"/>
    </font>
    <font>
      <b/>
      <sz val="9"/>
      <color indexed="8"/>
      <name val="Calibri"/>
      <family val="2"/>
    </font>
    <font>
      <sz val="10"/>
      <color indexed="8"/>
      <name val="Calibri"/>
      <family val="2"/>
    </font>
    <font>
      <sz val="8"/>
      <color indexed="8"/>
      <name val="Calibri"/>
      <family val="2"/>
    </font>
    <font>
      <i/>
      <sz val="10"/>
      <color indexed="8"/>
      <name val="Calibri"/>
      <family val="2"/>
    </font>
    <font>
      <b/>
      <sz val="12"/>
      <color indexed="53"/>
      <name val="Calibri"/>
      <family val="2"/>
    </font>
    <font>
      <sz val="12"/>
      <color indexed="53"/>
      <name val="Calibri"/>
      <family val="2"/>
    </font>
    <font>
      <sz val="9"/>
      <name val="Tahoma"/>
      <family val="2"/>
    </font>
    <font>
      <b/>
      <sz val="11"/>
      <name val="Calibri"/>
      <family val="2"/>
    </font>
    <font>
      <vertAlign val="superscript"/>
      <sz val="8"/>
      <color indexed="8"/>
      <name val="Calibri"/>
      <family val="2"/>
    </font>
    <font>
      <b/>
      <sz val="9"/>
      <name val="Calibri"/>
      <family val="2"/>
    </font>
    <font>
      <b/>
      <u val="single"/>
      <sz val="10"/>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8"/>
      <name val="Calibri"/>
      <family val="2"/>
    </font>
    <font>
      <sz val="8"/>
      <color indexed="10"/>
      <name val="Calibri"/>
      <family val="2"/>
    </font>
    <font>
      <i/>
      <sz val="9"/>
      <color indexed="8"/>
      <name val="Calibri"/>
      <family val="2"/>
    </font>
    <font>
      <sz val="9"/>
      <color indexed="62"/>
      <name val="Calibri"/>
      <family val="2"/>
    </font>
    <font>
      <sz val="11"/>
      <name val="Calibri"/>
      <family val="2"/>
    </font>
    <font>
      <sz val="8"/>
      <name val="Calibri"/>
      <family val="2"/>
    </font>
    <font>
      <b/>
      <sz val="12"/>
      <color indexed="8"/>
      <name val="Calibri"/>
      <family val="2"/>
    </font>
    <font>
      <b/>
      <sz val="11"/>
      <color indexed="53"/>
      <name val="Calibri"/>
      <family val="2"/>
    </font>
    <font>
      <sz val="9"/>
      <name val="Calibri"/>
      <family val="2"/>
    </font>
    <font>
      <b/>
      <sz val="11"/>
      <color indexed="10"/>
      <name val="Calibri"/>
      <family val="2"/>
    </font>
    <font>
      <u val="single"/>
      <sz val="11"/>
      <name val="Calibri"/>
      <family val="2"/>
    </font>
    <font>
      <b/>
      <sz val="10"/>
      <color indexed="8"/>
      <name val="Calibri"/>
      <family val="2"/>
    </font>
    <font>
      <sz val="10"/>
      <color indexed="62"/>
      <name val="Calibri"/>
      <family val="2"/>
    </font>
    <font>
      <b/>
      <sz val="10"/>
      <name val="Calibri"/>
      <family val="2"/>
    </font>
    <font>
      <sz val="22"/>
      <color indexed="8"/>
      <name val="Calibri"/>
      <family val="2"/>
    </font>
    <font>
      <i/>
      <sz val="8"/>
      <color indexed="8"/>
      <name val="Calibri"/>
      <family val="0"/>
    </font>
    <font>
      <b/>
      <sz val="16"/>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Calibri"/>
      <family val="2"/>
    </font>
    <font>
      <sz val="9"/>
      <color theme="1"/>
      <name val="Calibri"/>
      <family val="2"/>
    </font>
    <font>
      <b/>
      <sz val="14"/>
      <color theme="1"/>
      <name val="Calibri"/>
      <family val="2"/>
    </font>
    <font>
      <sz val="10"/>
      <color theme="1"/>
      <name val="Calibri"/>
      <family val="2"/>
    </font>
    <font>
      <sz val="8"/>
      <color rgb="FFFF0000"/>
      <name val="Calibri"/>
      <family val="2"/>
    </font>
    <font>
      <i/>
      <sz val="9"/>
      <color theme="1"/>
      <name val="Calibri"/>
      <family val="2"/>
    </font>
    <font>
      <sz val="9"/>
      <color rgb="FF3333CC"/>
      <name val="Calibri"/>
      <family val="2"/>
    </font>
    <font>
      <b/>
      <sz val="12"/>
      <color rgb="FF000000"/>
      <name val="Calibri"/>
      <family val="2"/>
    </font>
    <font>
      <b/>
      <sz val="12"/>
      <color theme="9" tint="-0.24997000396251678"/>
      <name val="Calibri"/>
      <family val="2"/>
    </font>
    <font>
      <b/>
      <sz val="11"/>
      <color theme="9" tint="-0.24997000396251678"/>
      <name val="Calibri"/>
      <family val="2"/>
    </font>
    <font>
      <b/>
      <sz val="11"/>
      <color rgb="FFFF0000"/>
      <name val="Calibri"/>
      <family val="2"/>
    </font>
    <font>
      <i/>
      <sz val="10"/>
      <color theme="1"/>
      <name val="Calibri"/>
      <family val="2"/>
    </font>
    <font>
      <b/>
      <sz val="12"/>
      <color theme="1"/>
      <name val="Calibri"/>
      <family val="2"/>
    </font>
    <font>
      <b/>
      <sz val="10"/>
      <color theme="1"/>
      <name val="Calibri"/>
      <family val="2"/>
    </font>
    <font>
      <sz val="9"/>
      <color rgb="FF333399"/>
      <name val="Calibri"/>
      <family val="2"/>
    </font>
    <font>
      <sz val="10"/>
      <color rgb="FF333399"/>
      <name val="Calibri"/>
      <family val="2"/>
    </font>
    <font>
      <sz val="10"/>
      <color rgb="FF3333CC"/>
      <name val="Calibri"/>
      <family val="2"/>
    </font>
    <font>
      <b/>
      <sz val="9"/>
      <color theme="1"/>
      <name val="Calibri"/>
      <family val="2"/>
    </font>
    <font>
      <sz val="22"/>
      <color theme="1"/>
      <name val="Calibri"/>
      <family val="2"/>
    </font>
    <font>
      <b/>
      <sz val="8"/>
      <name val="Calibri"/>
      <family val="2"/>
    </font>
  </fonts>
  <fills count="5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1499900072813034"/>
        <bgColor indexed="64"/>
      </patternFill>
    </fill>
    <fill>
      <patternFill patternType="solid">
        <fgColor theme="0"/>
        <bgColor indexed="64"/>
      </patternFill>
    </fill>
    <fill>
      <patternFill patternType="solid">
        <fgColor theme="1"/>
        <bgColor indexed="64"/>
      </patternFill>
    </fill>
    <fill>
      <patternFill patternType="solid">
        <fgColor theme="9" tint="-0.24997000396251678"/>
        <bgColor indexed="64"/>
      </patternFill>
    </fill>
    <fill>
      <patternFill patternType="solid">
        <fgColor theme="0" tint="-0.04997999966144562"/>
        <bgColor indexed="64"/>
      </patternFill>
    </fill>
    <fill>
      <patternFill patternType="solid">
        <fgColor theme="0" tint="-0.04997999966144562"/>
        <bgColor indexed="64"/>
      </patternFill>
    </fill>
    <fill>
      <patternFill patternType="solid">
        <fgColor theme="9" tint="-0.24997000396251678"/>
        <bgColor indexed="64"/>
      </patternFill>
    </fill>
    <fill>
      <patternFill patternType="solid">
        <fgColor theme="6" tint="0.7999799847602844"/>
        <bgColor indexed="64"/>
      </patternFill>
    </fill>
    <fill>
      <patternFill patternType="solid">
        <fgColor theme="6" tint="0.39998000860214233"/>
        <bgColor indexed="64"/>
      </patternFill>
    </fill>
    <fill>
      <patternFill patternType="solid">
        <fgColor theme="9" tint="0.5999900102615356"/>
        <bgColor indexed="64"/>
      </patternFill>
    </fill>
    <fill>
      <gradientFill degree="90">
        <stop position="0">
          <color theme="0"/>
        </stop>
        <stop position="1">
          <color theme="4"/>
        </stop>
      </gradientFill>
    </fill>
    <fill>
      <gradientFill degree="90">
        <stop position="0">
          <color theme="0"/>
        </stop>
        <stop position="1">
          <color theme="4"/>
        </stop>
      </gradientFill>
    </fill>
    <fill>
      <gradientFill degree="90">
        <stop position="0">
          <color theme="0"/>
        </stop>
        <stop position="1">
          <color theme="4"/>
        </stop>
      </gradientFill>
    </fill>
    <fill>
      <gradientFill degree="90">
        <stop position="0">
          <color theme="0"/>
        </stop>
        <stop position="1">
          <color theme="4"/>
        </stop>
      </gradientFill>
    </fill>
    <fill>
      <gradientFill degree="90">
        <stop position="0">
          <color theme="0"/>
        </stop>
        <stop position="1">
          <color theme="4"/>
        </stop>
      </gradientFill>
    </fill>
    <fill>
      <gradientFill degree="90">
        <stop position="0">
          <color theme="0"/>
        </stop>
        <stop position="1">
          <color theme="4"/>
        </stop>
      </gradientFill>
    </fill>
    <fill>
      <gradientFill degree="90">
        <stop position="0">
          <color theme="0"/>
        </stop>
        <stop position="1">
          <color theme="4"/>
        </stop>
      </gradientFill>
    </fill>
    <fill>
      <gradientFill degree="90">
        <stop position="0">
          <color theme="0"/>
        </stop>
        <stop position="1">
          <color theme="4"/>
        </stop>
      </gradientFill>
    </fill>
    <fill>
      <gradientFill degree="90">
        <stop position="0">
          <color theme="0"/>
        </stop>
        <stop position="1">
          <color theme="4"/>
        </stop>
      </gradientFill>
    </fill>
    <fill>
      <gradientFill degree="90">
        <stop position="0">
          <color theme="0"/>
        </stop>
        <stop position="1">
          <color theme="4"/>
        </stop>
      </gradientFill>
    </fill>
    <fill>
      <gradientFill degree="90">
        <stop position="0">
          <color theme="0"/>
        </stop>
        <stop position="1">
          <color theme="4"/>
        </stop>
      </gradientFill>
    </fill>
    <fill>
      <gradientFill degree="90">
        <stop position="0">
          <color theme="0"/>
        </stop>
        <stop position="1">
          <color theme="4"/>
        </stop>
      </gradientFill>
    </fill>
  </fills>
  <borders count="8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border>
    <border>
      <left style="medium"/>
      <right/>
      <top/>
      <bottom/>
    </border>
    <border>
      <left/>
      <right style="medium"/>
      <top/>
      <bottom/>
    </border>
    <border>
      <left/>
      <right/>
      <top/>
      <bottom style="medium"/>
    </border>
    <border>
      <left style="medium"/>
      <right/>
      <top/>
      <bottom style="medium"/>
    </border>
    <border>
      <left style="medium"/>
      <right style="thin"/>
      <top style="thin"/>
      <bottom style="thin"/>
    </border>
    <border>
      <left style="thin"/>
      <right/>
      <top style="thin"/>
      <bottom style="thin"/>
    </border>
    <border>
      <left style="thin"/>
      <right style="thin"/>
      <top style="thin"/>
      <bottom style="thin"/>
    </border>
    <border>
      <left style="thin"/>
      <right style="thin"/>
      <top/>
      <bottom style="thin"/>
    </border>
    <border>
      <left style="thin"/>
      <right style="thin"/>
      <top/>
      <bottom/>
    </border>
    <border>
      <left/>
      <right/>
      <top style="medium"/>
      <bottom/>
    </border>
    <border>
      <left/>
      <right style="medium"/>
      <top style="medium"/>
      <bottom/>
    </border>
    <border>
      <left style="thin"/>
      <right style="medium"/>
      <top style="thin"/>
      <bottom style="thin"/>
    </border>
    <border>
      <left/>
      <right/>
      <top/>
      <bottom style="thin"/>
    </border>
    <border>
      <left style="medium"/>
      <right style="thin"/>
      <top style="thin"/>
      <bottom style="medium"/>
    </border>
    <border>
      <left style="thin"/>
      <right style="thin"/>
      <top style="thin"/>
      <bottom style="medium"/>
    </border>
    <border>
      <left style="medium"/>
      <right/>
      <top/>
      <bottom style="thin"/>
    </border>
    <border>
      <left style="thin"/>
      <right/>
      <top style="thin"/>
      <bottom style="medium"/>
    </border>
    <border>
      <left style="thin"/>
      <right style="thin"/>
      <top/>
      <bottom style="medium"/>
    </border>
    <border>
      <left style="thin"/>
      <right style="medium"/>
      <top style="thin"/>
      <bottom style="medium"/>
    </border>
    <border>
      <left style="thin"/>
      <right/>
      <top/>
      <bottom style="thin"/>
    </border>
    <border>
      <left/>
      <right/>
      <top style="thin"/>
      <bottom/>
    </border>
    <border>
      <left/>
      <right style="medium"/>
      <top style="thin"/>
      <bottom/>
    </border>
    <border>
      <left style="medium"/>
      <right/>
      <top style="thin"/>
      <bottom/>
    </border>
    <border>
      <left/>
      <right style="thin"/>
      <top style="thin"/>
      <bottom/>
    </border>
    <border>
      <left style="thin"/>
      <right style="medium"/>
      <top/>
      <bottom style="thin"/>
    </border>
    <border>
      <left/>
      <right style="thin">
        <color theme="0"/>
      </right>
      <top style="thin">
        <color theme="0"/>
      </top>
      <bottom style="thin">
        <color theme="0"/>
      </bottom>
    </border>
    <border>
      <left style="thin">
        <color theme="0"/>
      </left>
      <right style="thin">
        <color theme="0"/>
      </right>
      <top style="thin">
        <color theme="0"/>
      </top>
      <bottom style="thin"/>
    </border>
    <border>
      <left/>
      <right style="thin">
        <color theme="0"/>
      </right>
      <top/>
      <bottom style="thin"/>
    </border>
    <border>
      <left style="medium"/>
      <right/>
      <top style="thin"/>
      <bottom style="medium">
        <color theme="0"/>
      </bottom>
    </border>
    <border>
      <left/>
      <right/>
      <top style="thin"/>
      <bottom style="medium">
        <color theme="0"/>
      </bottom>
    </border>
    <border>
      <left style="thin">
        <color theme="0"/>
      </left>
      <right/>
      <top style="thin"/>
      <bottom style="medium">
        <color theme="0"/>
      </bottom>
    </border>
    <border>
      <left style="thin">
        <color theme="0"/>
      </left>
      <right style="thin">
        <color theme="0"/>
      </right>
      <top style="thin"/>
      <bottom style="medium">
        <color theme="0"/>
      </bottom>
    </border>
    <border>
      <left/>
      <right style="medium"/>
      <top/>
      <bottom style="thin"/>
    </border>
    <border>
      <left style="thin">
        <color theme="0"/>
      </left>
      <right style="medium"/>
      <top style="thin"/>
      <bottom style="medium">
        <color theme="0"/>
      </bottom>
    </border>
    <border>
      <left/>
      <right/>
      <top/>
      <bottom style="thin">
        <color theme="0"/>
      </bottom>
    </border>
    <border>
      <left>
        <color indexed="63"/>
      </left>
      <right style="medium"/>
      <top>
        <color indexed="63"/>
      </top>
      <bottom style="thin">
        <color theme="0"/>
      </bottom>
    </border>
    <border>
      <left/>
      <right/>
      <top style="thin">
        <color theme="0"/>
      </top>
      <bottom style="thin"/>
    </border>
    <border>
      <left style="thin">
        <color theme="0"/>
      </left>
      <right>
        <color indexed="63"/>
      </right>
      <top style="thin">
        <color theme="0"/>
      </top>
      <bottom style="thin"/>
    </border>
    <border>
      <left/>
      <right style="thin"/>
      <top style="thin"/>
      <bottom style="thin"/>
    </border>
    <border>
      <left/>
      <right/>
      <top style="thin"/>
      <bottom style="thin"/>
    </border>
    <border>
      <left style="thin">
        <color theme="0"/>
      </left>
      <right/>
      <top style="thin">
        <color theme="0"/>
      </top>
      <bottom style="thin">
        <color theme="0"/>
      </bottom>
    </border>
    <border>
      <left/>
      <right/>
      <top style="thin">
        <color theme="0"/>
      </top>
      <bottom style="thin">
        <color theme="0"/>
      </bottom>
    </border>
    <border>
      <left style="thin">
        <color theme="0"/>
      </left>
      <right style="thin">
        <color theme="0"/>
      </right>
      <top style="thin">
        <color theme="0"/>
      </top>
      <bottom style="thin">
        <color theme="0"/>
      </bottom>
    </border>
    <border>
      <left/>
      <right style="medium"/>
      <top/>
      <bottom style="medium"/>
    </border>
    <border>
      <left style="thin">
        <color theme="0"/>
      </left>
      <right/>
      <top style="thin">
        <color theme="0"/>
      </top>
      <bottom/>
    </border>
    <border>
      <left/>
      <right/>
      <top style="thin">
        <color theme="0"/>
      </top>
      <bottom/>
    </border>
    <border>
      <left/>
      <right/>
      <top style="thin"/>
      <bottom style="medium"/>
    </border>
    <border>
      <left style="thin"/>
      <right/>
      <top/>
      <bottom/>
    </border>
    <border>
      <left style="thin">
        <color theme="0"/>
      </left>
      <right style="thin">
        <color theme="0"/>
      </right>
      <top>
        <color indexed="63"/>
      </top>
      <bottom>
        <color indexed="63"/>
      </bottom>
    </border>
    <border>
      <left style="thin"/>
      <right style="thin"/>
      <top style="thin"/>
      <bottom/>
    </border>
    <border>
      <left style="medium"/>
      <right/>
      <top style="medium"/>
      <bottom style="medium"/>
    </border>
    <border>
      <left/>
      <right/>
      <top style="medium"/>
      <bottom style="medium"/>
    </border>
    <border>
      <left/>
      <right style="medium"/>
      <top style="medium"/>
      <bottom style="medium"/>
    </border>
    <border>
      <left>
        <color indexed="63"/>
      </left>
      <right style="thin">
        <color theme="0"/>
      </right>
      <top>
        <color indexed="63"/>
      </top>
      <bottom>
        <color indexed="63"/>
      </bottom>
    </border>
    <border>
      <left style="thin"/>
      <right/>
      <top style="thin"/>
      <bottom/>
    </border>
    <border>
      <left style="thin"/>
      <right/>
      <top/>
      <bottom style="medium"/>
    </border>
    <border>
      <left style="medium"/>
      <right style="thin"/>
      <top/>
      <bottom/>
    </border>
    <border>
      <left/>
      <right style="medium"/>
      <top style="thin"/>
      <bottom style="thin"/>
    </border>
    <border>
      <left/>
      <right style="thin"/>
      <top/>
      <bottom style="thin"/>
    </border>
    <border>
      <left style="thin"/>
      <right style="medium"/>
      <top style="medium"/>
      <bottom>
        <color indexed="63"/>
      </bottom>
    </border>
    <border>
      <left style="thin"/>
      <right style="medium"/>
      <top>
        <color indexed="63"/>
      </top>
      <bottom>
        <color indexed="63"/>
      </bottom>
    </border>
    <border>
      <left style="thin"/>
      <right style="thin"/>
      <top style="medium"/>
      <bottom>
        <color indexed="63"/>
      </bottom>
    </border>
    <border>
      <left style="thin"/>
      <right/>
      <top style="medium"/>
      <bottom/>
    </border>
    <border>
      <left/>
      <right style="thin"/>
      <top/>
      <bottom/>
    </border>
    <border>
      <left style="thin">
        <color theme="0"/>
      </left>
      <right/>
      <top/>
      <bottom/>
    </border>
    <border>
      <left/>
      <right/>
      <top style="thin">
        <color theme="3" tint="0.5999600291252136"/>
      </top>
      <bottom/>
    </border>
    <border>
      <left/>
      <right/>
      <top/>
      <bottom style="thin">
        <color theme="3" tint="0.5999600291252136"/>
      </bottom>
    </border>
    <border>
      <left>
        <color indexed="63"/>
      </left>
      <right style="medium"/>
      <top>
        <color indexed="63"/>
      </top>
      <bottom style="thin">
        <color theme="3" tint="0.5999600291252136"/>
      </bottom>
    </border>
    <border>
      <left/>
      <right style="medium"/>
      <top style="thin">
        <color theme="3" tint="0.5999600291252136"/>
      </top>
      <bottom/>
    </border>
    <border>
      <left style="medium"/>
      <right/>
      <top/>
      <bottom style="thin">
        <color theme="0"/>
      </bottom>
    </border>
    <border>
      <left/>
      <right style="thin"/>
      <top/>
      <bottom style="medium"/>
    </border>
    <border>
      <left>
        <color indexed="63"/>
      </left>
      <right style="thin"/>
      <top style="thin"/>
      <bottom style="medium"/>
    </border>
    <border>
      <left/>
      <right style="thin"/>
      <top style="medium"/>
      <bottom/>
    </border>
  </borders>
  <cellStyleXfs count="7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30" borderId="1" applyNumberFormat="0" applyAlignment="0" applyProtection="0"/>
    <xf numFmtId="0" fontId="64" fillId="0" borderId="6" applyNumberFormat="0" applyFill="0" applyAlignment="0" applyProtection="0"/>
    <xf numFmtId="0" fontId="65" fillId="31"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66" fillId="27"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581">
    <xf numFmtId="0" fontId="0" fillId="0" borderId="0" xfId="0" applyFont="1" applyAlignment="1">
      <alignment/>
    </xf>
    <xf numFmtId="0" fontId="0" fillId="33" borderId="0" xfId="0" applyFill="1" applyBorder="1" applyAlignment="1">
      <alignment/>
    </xf>
    <xf numFmtId="0" fontId="0" fillId="33" borderId="10" xfId="0" applyFill="1" applyBorder="1" applyAlignment="1">
      <alignment/>
    </xf>
    <xf numFmtId="0" fontId="0" fillId="33" borderId="11" xfId="0" applyFill="1" applyBorder="1" applyAlignment="1">
      <alignment/>
    </xf>
    <xf numFmtId="0" fontId="68" fillId="33" borderId="11" xfId="0" applyFont="1" applyFill="1" applyBorder="1" applyAlignment="1">
      <alignment/>
    </xf>
    <xf numFmtId="0" fontId="0" fillId="33" borderId="0" xfId="0" applyFill="1" applyAlignment="1">
      <alignment/>
    </xf>
    <xf numFmtId="0" fontId="70" fillId="33" borderId="0" xfId="0" applyFont="1" applyFill="1" applyBorder="1" applyAlignment="1">
      <alignment horizontal="left" vertical="top"/>
    </xf>
    <xf numFmtId="0" fontId="0" fillId="33" borderId="0" xfId="0" applyFill="1" applyBorder="1" applyAlignment="1" applyProtection="1">
      <alignment/>
      <protection locked="0"/>
    </xf>
    <xf numFmtId="0" fontId="0" fillId="33" borderId="12" xfId="0" applyFill="1" applyBorder="1" applyAlignment="1" applyProtection="1">
      <alignment/>
      <protection locked="0"/>
    </xf>
    <xf numFmtId="0" fontId="0" fillId="33" borderId="0" xfId="0" applyFill="1" applyBorder="1" applyAlignment="1" applyProtection="1">
      <alignment horizontal="center"/>
      <protection locked="0"/>
    </xf>
    <xf numFmtId="0" fontId="70" fillId="33" borderId="11" xfId="0" applyFont="1" applyFill="1" applyBorder="1" applyAlignment="1">
      <alignment vertical="top" wrapText="1"/>
    </xf>
    <xf numFmtId="0" fontId="70" fillId="33" borderId="13" xfId="0" applyFont="1" applyFill="1" applyBorder="1" applyAlignment="1">
      <alignment vertical="top" wrapText="1"/>
    </xf>
    <xf numFmtId="0" fontId="70" fillId="33" borderId="14" xfId="0" applyFont="1" applyFill="1" applyBorder="1" applyAlignment="1">
      <alignment vertical="top" wrapText="1"/>
    </xf>
    <xf numFmtId="0" fontId="71" fillId="33" borderId="11" xfId="0" applyFont="1" applyFill="1" applyBorder="1" applyAlignment="1" applyProtection="1">
      <alignment vertical="top" wrapText="1"/>
      <protection hidden="1"/>
    </xf>
    <xf numFmtId="0" fontId="72" fillId="33" borderId="0" xfId="0" applyFont="1" applyFill="1" applyBorder="1" applyAlignment="1" applyProtection="1">
      <alignment horizontal="left" vertical="center"/>
      <protection hidden="1"/>
    </xf>
    <xf numFmtId="0" fontId="0" fillId="33" borderId="0" xfId="0" applyNumberFormat="1" applyFill="1" applyBorder="1" applyAlignment="1" applyProtection="1">
      <alignment horizontal="center" vertical="center"/>
      <protection hidden="1"/>
    </xf>
    <xf numFmtId="0" fontId="0" fillId="33" borderId="0" xfId="0" applyFill="1" applyBorder="1" applyAlignment="1" applyProtection="1">
      <alignment/>
      <protection/>
    </xf>
    <xf numFmtId="0" fontId="0" fillId="33" borderId="12" xfId="0" applyFill="1" applyBorder="1" applyAlignment="1" applyProtection="1">
      <alignment/>
      <protection/>
    </xf>
    <xf numFmtId="49" fontId="70" fillId="34" borderId="15" xfId="0" applyNumberFormat="1" applyFont="1" applyFill="1" applyBorder="1" applyAlignment="1" applyProtection="1">
      <alignment horizontal="center" vertical="center" wrapText="1"/>
      <protection hidden="1"/>
    </xf>
    <xf numFmtId="49" fontId="70" fillId="34" borderId="16" xfId="0" applyNumberFormat="1" applyFont="1" applyFill="1" applyBorder="1" applyAlignment="1" applyProtection="1">
      <alignment horizontal="center" vertical="center" wrapText="1"/>
      <protection hidden="1"/>
    </xf>
    <xf numFmtId="49" fontId="70" fillId="34" borderId="17" xfId="0" applyNumberFormat="1" applyFont="1" applyFill="1" applyBorder="1" applyAlignment="1" applyProtection="1">
      <alignment horizontal="center" vertical="center" wrapText="1"/>
      <protection hidden="1"/>
    </xf>
    <xf numFmtId="49" fontId="70" fillId="34" borderId="17" xfId="0" applyNumberFormat="1" applyFont="1" applyFill="1" applyBorder="1" applyAlignment="1" applyProtection="1">
      <alignment horizontal="center" vertical="center"/>
      <protection hidden="1"/>
    </xf>
    <xf numFmtId="49" fontId="70" fillId="35" borderId="18" xfId="0" applyNumberFormat="1" applyFont="1" applyFill="1" applyBorder="1" applyAlignment="1" applyProtection="1">
      <alignment horizontal="center" vertical="center" wrapText="1"/>
      <protection hidden="1"/>
    </xf>
    <xf numFmtId="0" fontId="0" fillId="33" borderId="12" xfId="0" applyFill="1" applyBorder="1" applyAlignment="1" applyProtection="1">
      <alignment horizontal="center"/>
      <protection/>
    </xf>
    <xf numFmtId="49" fontId="70" fillId="0" borderId="15" xfId="0" applyNumberFormat="1" applyFont="1" applyFill="1" applyBorder="1" applyAlignment="1" applyProtection="1">
      <alignment horizontal="center" vertical="center" wrapText="1"/>
      <protection hidden="1" locked="0"/>
    </xf>
    <xf numFmtId="49" fontId="70" fillId="0" borderId="17" xfId="0" applyNumberFormat="1" applyFont="1" applyFill="1" applyBorder="1" applyAlignment="1" applyProtection="1">
      <alignment horizontal="center" vertical="center" wrapText="1"/>
      <protection hidden="1" locked="0"/>
    </xf>
    <xf numFmtId="49" fontId="70" fillId="0" borderId="18" xfId="0" applyNumberFormat="1" applyFont="1" applyFill="1" applyBorder="1" applyAlignment="1" applyProtection="1">
      <alignment horizontal="center" vertical="center" wrapText="1"/>
      <protection hidden="1" locked="0"/>
    </xf>
    <xf numFmtId="0" fontId="73" fillId="33" borderId="19" xfId="0" applyFont="1" applyFill="1" applyBorder="1" applyAlignment="1" applyProtection="1">
      <alignment textRotation="90" wrapText="1"/>
      <protection hidden="1"/>
    </xf>
    <xf numFmtId="0" fontId="73" fillId="33" borderId="18" xfId="0" applyFont="1" applyFill="1" applyBorder="1" applyAlignment="1" applyProtection="1">
      <alignment horizontal="center" textRotation="90"/>
      <protection hidden="1"/>
    </xf>
    <xf numFmtId="49" fontId="70" fillId="34" borderId="16" xfId="0" applyNumberFormat="1" applyFont="1" applyFill="1" applyBorder="1" applyAlignment="1" applyProtection="1">
      <alignment horizontal="center" vertical="center"/>
      <protection hidden="1"/>
    </xf>
    <xf numFmtId="0" fontId="69" fillId="34" borderId="17" xfId="0" applyFont="1" applyFill="1" applyBorder="1" applyAlignment="1">
      <alignment/>
    </xf>
    <xf numFmtId="0" fontId="0" fillId="34" borderId="17" xfId="0" applyFill="1" applyBorder="1" applyAlignment="1">
      <alignment/>
    </xf>
    <xf numFmtId="0" fontId="69" fillId="33" borderId="0" xfId="0" applyFont="1" applyFill="1" applyBorder="1" applyAlignment="1">
      <alignment/>
    </xf>
    <xf numFmtId="0" fontId="0" fillId="33" borderId="0" xfId="0" applyFill="1" applyBorder="1" applyAlignment="1">
      <alignment/>
    </xf>
    <xf numFmtId="0" fontId="70" fillId="33" borderId="0" xfId="0" applyFont="1" applyFill="1" applyBorder="1" applyAlignment="1">
      <alignment vertical="top" wrapText="1"/>
    </xf>
    <xf numFmtId="0" fontId="0" fillId="33" borderId="20" xfId="0" applyFill="1" applyBorder="1" applyAlignment="1">
      <alignment/>
    </xf>
    <xf numFmtId="0" fontId="0" fillId="33" borderId="21" xfId="0" applyFill="1" applyBorder="1" applyAlignment="1">
      <alignment/>
    </xf>
    <xf numFmtId="0" fontId="0" fillId="33" borderId="12" xfId="0" applyFill="1" applyBorder="1" applyAlignment="1">
      <alignment/>
    </xf>
    <xf numFmtId="49" fontId="70" fillId="33" borderId="17" xfId="0" applyNumberFormat="1" applyFont="1" applyFill="1" applyBorder="1" applyAlignment="1" applyProtection="1">
      <alignment horizontal="center" vertical="center" wrapText="1"/>
      <protection hidden="1" locked="0"/>
    </xf>
    <xf numFmtId="49" fontId="70" fillId="33" borderId="16" xfId="0" applyNumberFormat="1" applyFont="1" applyFill="1" applyBorder="1" applyAlignment="1" applyProtection="1">
      <alignment horizontal="center" vertical="center" wrapText="1"/>
      <protection hidden="1" locked="0"/>
    </xf>
    <xf numFmtId="0" fontId="0" fillId="33" borderId="11" xfId="0" applyFill="1" applyBorder="1" applyAlignment="1" applyProtection="1">
      <alignment/>
      <protection hidden="1"/>
    </xf>
    <xf numFmtId="0" fontId="0" fillId="33" borderId="0" xfId="0" applyFill="1" applyBorder="1" applyAlignment="1" applyProtection="1">
      <alignment/>
      <protection hidden="1"/>
    </xf>
    <xf numFmtId="0" fontId="0" fillId="33" borderId="0" xfId="0" applyFill="1" applyBorder="1" applyAlignment="1" applyProtection="1">
      <alignment/>
      <protection hidden="1"/>
    </xf>
    <xf numFmtId="0" fontId="0" fillId="33" borderId="10" xfId="0" applyFill="1" applyBorder="1" applyAlignment="1" applyProtection="1">
      <alignment/>
      <protection hidden="1"/>
    </xf>
    <xf numFmtId="0" fontId="0" fillId="33" borderId="20" xfId="0" applyFill="1" applyBorder="1" applyAlignment="1" applyProtection="1">
      <alignment/>
      <protection hidden="1"/>
    </xf>
    <xf numFmtId="0" fontId="0" fillId="33" borderId="11" xfId="0" applyFill="1" applyBorder="1" applyAlignment="1" applyProtection="1">
      <alignment/>
      <protection hidden="1"/>
    </xf>
    <xf numFmtId="0" fontId="73" fillId="33" borderId="22" xfId="0" applyFont="1" applyFill="1" applyBorder="1" applyAlignment="1" applyProtection="1">
      <alignment horizontal="center" textRotation="90"/>
      <protection hidden="1"/>
    </xf>
    <xf numFmtId="0" fontId="69" fillId="33" borderId="20" xfId="0" applyFont="1" applyFill="1" applyBorder="1" applyAlignment="1">
      <alignment/>
    </xf>
    <xf numFmtId="0" fontId="0" fillId="34" borderId="22" xfId="0" applyFill="1" applyBorder="1" applyAlignment="1">
      <alignment/>
    </xf>
    <xf numFmtId="0" fontId="74" fillId="33" borderId="17" xfId="0" applyFont="1" applyFill="1" applyBorder="1" applyAlignment="1" applyProtection="1">
      <alignment horizontal="center" vertical="center"/>
      <protection locked="0"/>
    </xf>
    <xf numFmtId="0" fontId="70" fillId="33" borderId="17" xfId="0" applyFont="1" applyFill="1" applyBorder="1" applyAlignment="1" applyProtection="1">
      <alignment horizontal="center" vertical="center"/>
      <protection locked="0"/>
    </xf>
    <xf numFmtId="0" fontId="0" fillId="33" borderId="23" xfId="0" applyFill="1" applyBorder="1" applyAlignment="1">
      <alignment/>
    </xf>
    <xf numFmtId="49" fontId="70" fillId="33" borderId="24" xfId="0" applyNumberFormat="1" applyFont="1" applyFill="1" applyBorder="1" applyAlignment="1" applyProtection="1">
      <alignment horizontal="center" vertical="center" wrapText="1"/>
      <protection hidden="1" locked="0"/>
    </xf>
    <xf numFmtId="49" fontId="70" fillId="33" borderId="25" xfId="0" applyNumberFormat="1" applyFont="1" applyFill="1" applyBorder="1" applyAlignment="1" applyProtection="1">
      <alignment horizontal="center" vertical="center" wrapText="1"/>
      <protection hidden="1" locked="0"/>
    </xf>
    <xf numFmtId="0" fontId="70" fillId="33" borderId="0" xfId="0" applyFont="1" applyFill="1" applyBorder="1" applyAlignment="1">
      <alignment/>
    </xf>
    <xf numFmtId="0" fontId="0" fillId="33" borderId="26" xfId="0" applyFill="1" applyBorder="1" applyAlignment="1">
      <alignment/>
    </xf>
    <xf numFmtId="0" fontId="75" fillId="33" borderId="11" xfId="0" applyFont="1" applyFill="1" applyBorder="1" applyAlignment="1" applyProtection="1">
      <alignment vertical="center" wrapText="1"/>
      <protection hidden="1"/>
    </xf>
    <xf numFmtId="0" fontId="75" fillId="33" borderId="0" xfId="0" applyFont="1" applyFill="1" applyBorder="1" applyAlignment="1" applyProtection="1">
      <alignment vertical="center" wrapText="1"/>
      <protection hidden="1"/>
    </xf>
    <xf numFmtId="49" fontId="70" fillId="0" borderId="22" xfId="0" applyNumberFormat="1" applyFont="1" applyFill="1" applyBorder="1" applyAlignment="1" applyProtection="1">
      <alignment horizontal="center" vertical="center" wrapText="1"/>
      <protection hidden="1" locked="0"/>
    </xf>
    <xf numFmtId="0" fontId="74" fillId="0" borderId="17" xfId="0" applyFont="1" applyFill="1" applyBorder="1" applyAlignment="1" applyProtection="1">
      <alignment horizontal="center" vertical="center"/>
      <protection locked="0"/>
    </xf>
    <xf numFmtId="0" fontId="70" fillId="0" borderId="17" xfId="0" applyFont="1" applyFill="1" applyBorder="1" applyAlignment="1" applyProtection="1">
      <alignment horizontal="center" vertical="center"/>
      <protection locked="0"/>
    </xf>
    <xf numFmtId="49" fontId="70" fillId="33" borderId="18" xfId="0" applyNumberFormat="1" applyFont="1" applyFill="1" applyBorder="1" applyAlignment="1" applyProtection="1">
      <alignment horizontal="center" vertical="center" wrapText="1"/>
      <protection hidden="1" locked="0"/>
    </xf>
    <xf numFmtId="0" fontId="0" fillId="0" borderId="17" xfId="0" applyBorder="1" applyAlignment="1">
      <alignment/>
    </xf>
    <xf numFmtId="49" fontId="70" fillId="34" borderId="24" xfId="0" applyNumberFormat="1" applyFont="1" applyFill="1" applyBorder="1" applyAlignment="1" applyProtection="1">
      <alignment horizontal="center" vertical="center" wrapText="1"/>
      <protection hidden="1"/>
    </xf>
    <xf numFmtId="49" fontId="70" fillId="34" borderId="27" xfId="0" applyNumberFormat="1" applyFont="1" applyFill="1" applyBorder="1" applyAlignment="1" applyProtection="1">
      <alignment horizontal="center" vertical="center" wrapText="1"/>
      <protection hidden="1"/>
    </xf>
    <xf numFmtId="49" fontId="70" fillId="34" borderId="25" xfId="0" applyNumberFormat="1" applyFont="1" applyFill="1" applyBorder="1" applyAlignment="1" applyProtection="1">
      <alignment horizontal="center" vertical="center" wrapText="1"/>
      <protection hidden="1"/>
    </xf>
    <xf numFmtId="49" fontId="70" fillId="34" borderId="25" xfId="0" applyNumberFormat="1" applyFont="1" applyFill="1" applyBorder="1" applyAlignment="1" applyProtection="1">
      <alignment horizontal="center" vertical="center"/>
      <protection hidden="1"/>
    </xf>
    <xf numFmtId="49" fontId="70" fillId="35" borderId="28" xfId="0" applyNumberFormat="1" applyFont="1" applyFill="1" applyBorder="1" applyAlignment="1" applyProtection="1">
      <alignment horizontal="center" vertical="center" wrapText="1"/>
      <protection hidden="1"/>
    </xf>
    <xf numFmtId="49" fontId="70" fillId="34" borderId="27" xfId="0" applyNumberFormat="1" applyFont="1" applyFill="1" applyBorder="1" applyAlignment="1" applyProtection="1">
      <alignment horizontal="center" vertical="center"/>
      <protection hidden="1"/>
    </xf>
    <xf numFmtId="0" fontId="69" fillId="34" borderId="25" xfId="0" applyFont="1" applyFill="1" applyBorder="1" applyAlignment="1">
      <alignment/>
    </xf>
    <xf numFmtId="0" fontId="0" fillId="34" borderId="25" xfId="0" applyFill="1" applyBorder="1" applyAlignment="1">
      <alignment/>
    </xf>
    <xf numFmtId="0" fontId="0" fillId="34" borderId="29" xfId="0" applyFill="1" applyBorder="1" applyAlignment="1">
      <alignment/>
    </xf>
    <xf numFmtId="49" fontId="70" fillId="0" borderId="25" xfId="0" applyNumberFormat="1" applyFont="1" applyFill="1" applyBorder="1" applyAlignment="1" applyProtection="1">
      <alignment horizontal="center" vertical="center" wrapText="1"/>
      <protection hidden="1" locked="0"/>
    </xf>
    <xf numFmtId="0" fontId="76" fillId="33" borderId="0" xfId="0" applyFont="1" applyFill="1" applyBorder="1" applyAlignment="1" applyProtection="1">
      <alignment horizontal="center"/>
      <protection locked="0"/>
    </xf>
    <xf numFmtId="0" fontId="73" fillId="33" borderId="12" xfId="0" applyFont="1" applyFill="1" applyBorder="1" applyAlignment="1">
      <alignment vertical="top" wrapText="1"/>
    </xf>
    <xf numFmtId="0" fontId="73" fillId="33" borderId="11" xfId="0" applyFont="1" applyFill="1" applyBorder="1" applyAlignment="1">
      <alignment vertical="top"/>
    </xf>
    <xf numFmtId="0" fontId="73" fillId="33" borderId="11" xfId="0" applyFont="1" applyFill="1" applyBorder="1" applyAlignment="1">
      <alignment horizontal="left" vertical="top"/>
    </xf>
    <xf numFmtId="0" fontId="73" fillId="33" borderId="12" xfId="0" applyFont="1" applyFill="1" applyBorder="1" applyAlignment="1" applyProtection="1">
      <alignment vertical="top" wrapText="1"/>
      <protection hidden="1"/>
    </xf>
    <xf numFmtId="0" fontId="76" fillId="33" borderId="12" xfId="0" applyFont="1" applyFill="1" applyBorder="1" applyAlignment="1" applyProtection="1">
      <alignment horizontal="center"/>
      <protection/>
    </xf>
    <xf numFmtId="49" fontId="76" fillId="33" borderId="0" xfId="0" applyNumberFormat="1" applyFont="1" applyFill="1" applyBorder="1" applyAlignment="1" applyProtection="1">
      <alignment/>
      <protection hidden="1"/>
    </xf>
    <xf numFmtId="49" fontId="76" fillId="33" borderId="0" xfId="0" applyNumberFormat="1" applyFont="1" applyFill="1" applyBorder="1" applyAlignment="1" applyProtection="1">
      <alignment horizontal="center"/>
      <protection hidden="1"/>
    </xf>
    <xf numFmtId="49" fontId="76" fillId="33" borderId="12" xfId="0" applyNumberFormat="1" applyFont="1" applyFill="1" applyBorder="1" applyAlignment="1" applyProtection="1">
      <alignment horizontal="center"/>
      <protection hidden="1"/>
    </xf>
    <xf numFmtId="0" fontId="39" fillId="33" borderId="0" xfId="0" applyFont="1" applyFill="1" applyBorder="1" applyAlignment="1">
      <alignment horizontal="center"/>
    </xf>
    <xf numFmtId="49" fontId="40" fillId="33" borderId="30" xfId="0" applyNumberFormat="1" applyFont="1" applyFill="1" applyBorder="1" applyAlignment="1" applyProtection="1">
      <alignment horizontal="center" vertical="center" wrapText="1"/>
      <protection hidden="1" locked="0"/>
    </xf>
    <xf numFmtId="49" fontId="40" fillId="0" borderId="18" xfId="0" applyNumberFormat="1" applyFont="1" applyFill="1" applyBorder="1" applyAlignment="1" applyProtection="1">
      <alignment horizontal="center" vertical="center" wrapText="1"/>
      <protection hidden="1" locked="0"/>
    </xf>
    <xf numFmtId="49" fontId="40" fillId="33" borderId="18" xfId="0" applyNumberFormat="1" applyFont="1" applyFill="1" applyBorder="1" applyAlignment="1" applyProtection="1">
      <alignment horizontal="center" vertical="center" wrapText="1"/>
      <protection hidden="1" locked="0"/>
    </xf>
    <xf numFmtId="0" fontId="40" fillId="33" borderId="18" xfId="0" applyFont="1" applyFill="1" applyBorder="1" applyAlignment="1" applyProtection="1">
      <alignment horizontal="center" vertical="center"/>
      <protection locked="0"/>
    </xf>
    <xf numFmtId="0" fontId="62" fillId="33" borderId="31" xfId="53" applyFill="1" applyBorder="1" applyAlignment="1" applyProtection="1">
      <alignment horizontal="center" vertical="center"/>
      <protection hidden="1"/>
    </xf>
    <xf numFmtId="0" fontId="62" fillId="33" borderId="32" xfId="53" applyFill="1" applyBorder="1" applyAlignment="1" applyProtection="1">
      <alignment horizontal="center" vertical="center"/>
      <protection hidden="1"/>
    </xf>
    <xf numFmtId="0" fontId="73" fillId="33" borderId="0" xfId="0" applyFont="1" applyFill="1" applyBorder="1" applyAlignment="1">
      <alignment vertical="top" wrapText="1"/>
    </xf>
    <xf numFmtId="0" fontId="77" fillId="0" borderId="11" xfId="0" applyFont="1" applyBorder="1" applyAlignment="1">
      <alignment/>
    </xf>
    <xf numFmtId="0" fontId="78" fillId="33" borderId="11" xfId="0" applyFont="1" applyFill="1" applyBorder="1" applyAlignment="1">
      <alignment/>
    </xf>
    <xf numFmtId="0" fontId="78" fillId="33" borderId="0" xfId="0" applyFont="1" applyFill="1" applyBorder="1" applyAlignment="1" applyProtection="1">
      <alignment/>
      <protection/>
    </xf>
    <xf numFmtId="0" fontId="78" fillId="33" borderId="0" xfId="0" applyFont="1" applyFill="1" applyBorder="1" applyAlignment="1">
      <alignment vertical="center"/>
    </xf>
    <xf numFmtId="0" fontId="79" fillId="33" borderId="11" xfId="0" applyFont="1" applyFill="1" applyBorder="1" applyAlignment="1" applyProtection="1">
      <alignment/>
      <protection hidden="1"/>
    </xf>
    <xf numFmtId="0" fontId="78" fillId="33" borderId="11" xfId="0" applyFont="1" applyFill="1" applyBorder="1" applyAlignment="1" applyProtection="1">
      <alignment/>
      <protection hidden="1"/>
    </xf>
    <xf numFmtId="0" fontId="75" fillId="33" borderId="33" xfId="0" applyFont="1" applyFill="1" applyBorder="1" applyAlignment="1" applyProtection="1">
      <alignment vertical="center" wrapText="1"/>
      <protection hidden="1"/>
    </xf>
    <xf numFmtId="0" fontId="75" fillId="33" borderId="31" xfId="0" applyFont="1" applyFill="1" applyBorder="1" applyAlignment="1" applyProtection="1">
      <alignment vertical="center" wrapText="1"/>
      <protection hidden="1"/>
    </xf>
    <xf numFmtId="0" fontId="0" fillId="33" borderId="31" xfId="0" applyFill="1" applyBorder="1" applyAlignment="1" applyProtection="1">
      <alignment horizontal="right"/>
      <protection hidden="1"/>
    </xf>
    <xf numFmtId="0" fontId="75" fillId="33" borderId="14" xfId="0" applyFont="1" applyFill="1" applyBorder="1" applyAlignment="1" applyProtection="1">
      <alignment vertical="center" wrapText="1"/>
      <protection hidden="1"/>
    </xf>
    <xf numFmtId="0" fontId="75" fillId="33" borderId="13" xfId="0" applyFont="1" applyFill="1" applyBorder="1" applyAlignment="1" applyProtection="1">
      <alignment vertical="center" wrapText="1"/>
      <protection hidden="1"/>
    </xf>
    <xf numFmtId="0" fontId="0" fillId="33" borderId="34" xfId="0" applyFill="1" applyBorder="1" applyAlignment="1" applyProtection="1">
      <alignment horizontal="right"/>
      <protection hidden="1"/>
    </xf>
    <xf numFmtId="0" fontId="40" fillId="33" borderId="35" xfId="0" applyFont="1" applyFill="1" applyBorder="1" applyAlignment="1" applyProtection="1">
      <alignment horizontal="center" vertical="center"/>
      <protection locked="0"/>
    </xf>
    <xf numFmtId="49" fontId="70" fillId="33" borderId="15" xfId="0" applyNumberFormat="1" applyFont="1" applyFill="1" applyBorder="1" applyAlignment="1" applyProtection="1">
      <alignment horizontal="center" vertical="center" wrapText="1"/>
      <protection hidden="1" locked="0"/>
    </xf>
    <xf numFmtId="0" fontId="70" fillId="33" borderId="22" xfId="0" applyFont="1" applyFill="1" applyBorder="1" applyAlignment="1" applyProtection="1">
      <alignment horizontal="center" vertical="center"/>
      <protection locked="0"/>
    </xf>
    <xf numFmtId="0" fontId="0" fillId="0" borderId="0" xfId="0" applyFill="1" applyAlignment="1">
      <alignment/>
    </xf>
    <xf numFmtId="0" fontId="68" fillId="33" borderId="23" xfId="0" applyFont="1" applyFill="1" applyBorder="1" applyAlignment="1" applyProtection="1">
      <alignment horizontal="center"/>
      <protection hidden="1"/>
    </xf>
    <xf numFmtId="0" fontId="0" fillId="0" borderId="0" xfId="0" applyBorder="1" applyAlignment="1">
      <alignment/>
    </xf>
    <xf numFmtId="49" fontId="40" fillId="33" borderId="17" xfId="0" applyNumberFormat="1" applyFont="1" applyFill="1" applyBorder="1" applyAlignment="1" applyProtection="1">
      <alignment horizontal="center" vertical="center" wrapText="1"/>
      <protection hidden="1" locked="0"/>
    </xf>
    <xf numFmtId="0" fontId="40" fillId="33" borderId="17" xfId="0" applyFont="1" applyFill="1" applyBorder="1" applyAlignment="1" applyProtection="1">
      <alignment horizontal="center" vertical="center"/>
      <protection locked="0"/>
    </xf>
    <xf numFmtId="0" fontId="40" fillId="33" borderId="22" xfId="0" applyFont="1" applyFill="1" applyBorder="1" applyAlignment="1" applyProtection="1">
      <alignment horizontal="center" vertical="center"/>
      <protection locked="0"/>
    </xf>
    <xf numFmtId="49" fontId="40" fillId="33" borderId="25" xfId="0" applyNumberFormat="1" applyFont="1" applyFill="1" applyBorder="1" applyAlignment="1" applyProtection="1">
      <alignment horizontal="center" vertical="center" wrapText="1"/>
      <protection hidden="1" locked="0"/>
    </xf>
    <xf numFmtId="0" fontId="40" fillId="33" borderId="25" xfId="0" applyFont="1" applyFill="1" applyBorder="1" applyAlignment="1" applyProtection="1">
      <alignment horizontal="center" vertical="center"/>
      <protection locked="0"/>
    </xf>
    <xf numFmtId="0" fontId="40" fillId="33" borderId="29" xfId="0" applyFont="1" applyFill="1" applyBorder="1" applyAlignment="1" applyProtection="1">
      <alignment horizontal="center" vertical="center"/>
      <protection locked="0"/>
    </xf>
    <xf numFmtId="0" fontId="0" fillId="33" borderId="0" xfId="0" applyFill="1" applyBorder="1" applyAlignment="1">
      <alignment/>
    </xf>
    <xf numFmtId="0" fontId="70" fillId="33" borderId="10" xfId="0" applyFont="1" applyFill="1" applyBorder="1" applyAlignment="1">
      <alignment vertical="top" wrapText="1"/>
    </xf>
    <xf numFmtId="0" fontId="70" fillId="33" borderId="20" xfId="0" applyFont="1" applyFill="1" applyBorder="1" applyAlignment="1">
      <alignment vertical="top" wrapText="1"/>
    </xf>
    <xf numFmtId="0" fontId="3" fillId="33" borderId="11" xfId="0" applyFont="1" applyFill="1" applyBorder="1" applyAlignment="1" applyProtection="1">
      <alignment vertical="center" wrapText="1"/>
      <protection hidden="1"/>
    </xf>
    <xf numFmtId="0" fontId="39" fillId="33" borderId="0" xfId="0" applyFont="1" applyFill="1" applyBorder="1" applyAlignment="1">
      <alignment/>
    </xf>
    <xf numFmtId="0" fontId="40" fillId="33" borderId="0" xfId="0" applyFont="1" applyFill="1" applyBorder="1" applyAlignment="1">
      <alignment vertical="top" wrapText="1"/>
    </xf>
    <xf numFmtId="0" fontId="40" fillId="0" borderId="0" xfId="0" applyFont="1" applyFill="1" applyBorder="1" applyAlignment="1">
      <alignment vertical="top" wrapText="1"/>
    </xf>
    <xf numFmtId="0" fontId="39" fillId="0" borderId="0" xfId="0" applyFont="1" applyFill="1" applyBorder="1" applyAlignment="1">
      <alignment/>
    </xf>
    <xf numFmtId="0" fontId="43" fillId="0" borderId="0" xfId="0" applyFont="1" applyFill="1" applyBorder="1" applyAlignment="1">
      <alignment horizontal="left" vertical="top"/>
    </xf>
    <xf numFmtId="0" fontId="39" fillId="33" borderId="0" xfId="0" applyFont="1" applyFill="1" applyBorder="1" applyAlignment="1">
      <alignment horizontal="right"/>
    </xf>
    <xf numFmtId="0" fontId="71" fillId="33" borderId="31" xfId="0" applyFont="1" applyFill="1" applyBorder="1" applyAlignment="1">
      <alignment wrapText="1" shrinkToFit="1"/>
    </xf>
    <xf numFmtId="0" fontId="70" fillId="33" borderId="20" xfId="0" applyFont="1" applyFill="1" applyBorder="1" applyAlignment="1">
      <alignment horizontal="left" vertical="top"/>
    </xf>
    <xf numFmtId="0" fontId="71" fillId="33" borderId="20" xfId="0" applyFont="1" applyFill="1" applyBorder="1" applyAlignment="1">
      <alignment horizontal="left" vertical="top"/>
    </xf>
    <xf numFmtId="0" fontId="71" fillId="33" borderId="21" xfId="0" applyFont="1" applyFill="1" applyBorder="1" applyAlignment="1">
      <alignment horizontal="left" vertical="top"/>
    </xf>
    <xf numFmtId="0" fontId="71" fillId="33" borderId="0" xfId="0" applyFont="1" applyFill="1" applyBorder="1" applyAlignment="1">
      <alignment horizontal="left" vertical="top"/>
    </xf>
    <xf numFmtId="0" fontId="72" fillId="33" borderId="11" xfId="0" applyFont="1" applyFill="1" applyBorder="1" applyAlignment="1" applyProtection="1">
      <alignment horizontal="center" vertical="center" wrapText="1"/>
      <protection hidden="1"/>
    </xf>
    <xf numFmtId="0" fontId="72" fillId="33" borderId="0" xfId="0" applyFont="1" applyFill="1" applyBorder="1" applyAlignment="1" applyProtection="1">
      <alignment horizontal="center" vertical="center" wrapText="1"/>
      <protection hidden="1"/>
    </xf>
    <xf numFmtId="0" fontId="0" fillId="33" borderId="0" xfId="0" applyFill="1" applyBorder="1" applyAlignment="1">
      <alignment/>
    </xf>
    <xf numFmtId="164" fontId="68" fillId="33" borderId="0" xfId="0" applyNumberFormat="1" applyFont="1" applyFill="1" applyBorder="1" applyAlignment="1" applyProtection="1">
      <alignment horizontal="right" vertical="center"/>
      <protection hidden="1"/>
    </xf>
    <xf numFmtId="0" fontId="0" fillId="33" borderId="0" xfId="0" applyFill="1" applyBorder="1" applyAlignment="1">
      <alignment/>
    </xf>
    <xf numFmtId="0" fontId="73" fillId="33" borderId="0" xfId="0" applyFont="1" applyFill="1" applyBorder="1" applyAlignment="1" applyProtection="1">
      <alignment vertical="top"/>
      <protection hidden="1"/>
    </xf>
    <xf numFmtId="164" fontId="0" fillId="33" borderId="0" xfId="0" applyNumberFormat="1" applyFill="1" applyBorder="1" applyAlignment="1" applyProtection="1">
      <alignment vertical="center"/>
      <protection hidden="1"/>
    </xf>
    <xf numFmtId="164" fontId="0" fillId="33" borderId="12" xfId="0" applyNumberFormat="1" applyFill="1" applyBorder="1" applyAlignment="1" applyProtection="1">
      <alignment vertical="center"/>
      <protection hidden="1"/>
    </xf>
    <xf numFmtId="49" fontId="0" fillId="33" borderId="13" xfId="0" applyNumberFormat="1" applyFill="1" applyBorder="1" applyAlignment="1" applyProtection="1">
      <alignment horizontal="center" vertical="center"/>
      <protection hidden="1"/>
    </xf>
    <xf numFmtId="164" fontId="68" fillId="33" borderId="13" xfId="0" applyNumberFormat="1" applyFont="1" applyFill="1" applyBorder="1" applyAlignment="1" applyProtection="1">
      <alignment horizontal="right" vertical="center"/>
      <protection hidden="1"/>
    </xf>
    <xf numFmtId="49" fontId="0" fillId="33" borderId="0" xfId="0" applyNumberFormat="1" applyFill="1" applyBorder="1" applyAlignment="1" applyProtection="1">
      <alignment horizontal="left" vertical="center"/>
      <protection hidden="1"/>
    </xf>
    <xf numFmtId="0" fontId="72" fillId="33" borderId="11" xfId="0" applyFont="1" applyFill="1" applyBorder="1" applyAlignment="1" applyProtection="1">
      <alignment horizontal="center" vertical="center"/>
      <protection hidden="1"/>
    </xf>
    <xf numFmtId="0" fontId="72" fillId="33" borderId="33" xfId="0" applyFont="1" applyFill="1" applyBorder="1" applyAlignment="1" applyProtection="1">
      <alignment horizontal="center" vertical="center"/>
      <protection hidden="1"/>
    </xf>
    <xf numFmtId="0" fontId="80" fillId="0" borderId="33" xfId="0" applyFont="1" applyFill="1" applyBorder="1" applyAlignment="1" applyProtection="1">
      <alignment/>
      <protection hidden="1"/>
    </xf>
    <xf numFmtId="0" fontId="0" fillId="0" borderId="36" xfId="0" applyBorder="1" applyAlignment="1">
      <alignment/>
    </xf>
    <xf numFmtId="0" fontId="0" fillId="0" borderId="37" xfId="0" applyBorder="1" applyAlignment="1">
      <alignment horizontal="center" vertical="center"/>
    </xf>
    <xf numFmtId="0" fontId="39" fillId="33" borderId="0" xfId="0" applyFont="1" applyFill="1" applyBorder="1" applyAlignment="1">
      <alignment vertical="center"/>
    </xf>
    <xf numFmtId="0" fontId="0" fillId="33" borderId="0" xfId="0" applyFill="1" applyBorder="1" applyAlignment="1">
      <alignment vertical="center"/>
    </xf>
    <xf numFmtId="0" fontId="0" fillId="0" borderId="38" xfId="0" applyBorder="1" applyAlignment="1">
      <alignment horizontal="center" vertical="center"/>
    </xf>
    <xf numFmtId="0" fontId="71" fillId="33" borderId="0" xfId="0" applyFont="1" applyFill="1" applyBorder="1" applyAlignment="1" applyProtection="1">
      <alignment horizontal="left" vertical="center"/>
      <protection hidden="1"/>
    </xf>
    <xf numFmtId="0" fontId="71" fillId="33" borderId="12" xfId="0" applyFont="1" applyFill="1" applyBorder="1" applyAlignment="1" applyProtection="1">
      <alignment horizontal="left" vertical="center"/>
      <protection hidden="1"/>
    </xf>
    <xf numFmtId="1" fontId="0" fillId="33" borderId="31" xfId="0" applyNumberFormat="1" applyFill="1" applyBorder="1" applyAlignment="1" applyProtection="1">
      <alignment vertical="center"/>
      <protection hidden="1"/>
    </xf>
    <xf numFmtId="0" fontId="0" fillId="33" borderId="0" xfId="0" applyFill="1" applyBorder="1" applyAlignment="1">
      <alignment/>
    </xf>
    <xf numFmtId="1" fontId="0" fillId="36" borderId="0" xfId="0" applyNumberFormat="1" applyFill="1" applyBorder="1" applyAlignment="1" applyProtection="1">
      <alignment vertical="center"/>
      <protection hidden="1"/>
    </xf>
    <xf numFmtId="1" fontId="0" fillId="36" borderId="23" xfId="0" applyNumberFormat="1" applyFill="1" applyBorder="1" applyAlignment="1" applyProtection="1">
      <alignment vertical="center"/>
      <protection hidden="1"/>
    </xf>
    <xf numFmtId="1" fontId="0" fillId="33" borderId="13" xfId="0" applyNumberFormat="1" applyFill="1" applyBorder="1" applyAlignment="1" applyProtection="1">
      <alignment vertical="center"/>
      <protection hidden="1"/>
    </xf>
    <xf numFmtId="0" fontId="68" fillId="33" borderId="23" xfId="0" applyFont="1" applyFill="1" applyBorder="1" applyAlignment="1" applyProtection="1">
      <alignment horizontal="center" wrapText="1"/>
      <protection hidden="1"/>
    </xf>
    <xf numFmtId="0" fontId="0" fillId="33" borderId="0" xfId="0" applyFill="1" applyBorder="1" applyAlignment="1">
      <alignment horizontal="center"/>
    </xf>
    <xf numFmtId="0" fontId="75" fillId="33" borderId="39" xfId="0" applyFont="1" applyFill="1" applyBorder="1" applyAlignment="1" applyProtection="1">
      <alignment horizontal="left" vertical="top" wrapText="1"/>
      <protection hidden="1"/>
    </xf>
    <xf numFmtId="0" fontId="75" fillId="33" borderId="40" xfId="0" applyFont="1" applyFill="1" applyBorder="1" applyAlignment="1" applyProtection="1">
      <alignment horizontal="left" vertical="top" wrapText="1"/>
      <protection hidden="1"/>
    </xf>
    <xf numFmtId="0" fontId="0" fillId="0" borderId="40" xfId="0" applyBorder="1" applyAlignment="1">
      <alignment horizontal="center" vertical="center"/>
    </xf>
    <xf numFmtId="49" fontId="0" fillId="33" borderId="0" xfId="0" applyNumberFormat="1" applyFill="1" applyBorder="1" applyAlignment="1" applyProtection="1">
      <alignment vertical="center"/>
      <protection hidden="1"/>
    </xf>
    <xf numFmtId="0" fontId="0" fillId="33" borderId="0" xfId="0" applyFont="1" applyFill="1" applyBorder="1" applyAlignment="1">
      <alignment/>
    </xf>
    <xf numFmtId="49" fontId="0" fillId="33" borderId="0" xfId="0" applyNumberFormat="1" applyFont="1" applyFill="1" applyBorder="1" applyAlignment="1" applyProtection="1">
      <alignment vertical="center"/>
      <protection hidden="1"/>
    </xf>
    <xf numFmtId="164" fontId="0" fillId="33" borderId="0" xfId="0" applyNumberFormat="1" applyFont="1" applyFill="1" applyBorder="1" applyAlignment="1" applyProtection="1">
      <alignment vertical="center"/>
      <protection hidden="1"/>
    </xf>
    <xf numFmtId="0" fontId="0" fillId="33" borderId="0" xfId="0" applyFill="1" applyBorder="1" applyAlignment="1" applyProtection="1">
      <alignment vertical="top"/>
      <protection hidden="1"/>
    </xf>
    <xf numFmtId="0" fontId="0" fillId="33" borderId="0" xfId="0" applyFont="1" applyFill="1" applyBorder="1" applyAlignment="1" applyProtection="1">
      <alignment vertical="top"/>
      <protection hidden="1"/>
    </xf>
    <xf numFmtId="0" fontId="0" fillId="0" borderId="41" xfId="0" applyBorder="1" applyAlignment="1">
      <alignment horizontal="center" vertical="center"/>
    </xf>
    <xf numFmtId="0" fontId="0" fillId="0" borderId="42" xfId="0" applyBorder="1" applyAlignment="1">
      <alignment horizontal="center" vertical="center"/>
    </xf>
    <xf numFmtId="0" fontId="40" fillId="0" borderId="0" xfId="0" applyFont="1" applyFill="1" applyBorder="1" applyAlignment="1">
      <alignment horizontal="right" vertical="top" wrapText="1"/>
    </xf>
    <xf numFmtId="0" fontId="43" fillId="0" borderId="0" xfId="0" applyFont="1" applyFill="1" applyBorder="1" applyAlignment="1">
      <alignment horizontal="right" vertical="top"/>
    </xf>
    <xf numFmtId="0" fontId="45" fillId="33" borderId="0" xfId="0" applyFont="1" applyFill="1" applyBorder="1" applyAlignment="1">
      <alignment horizontal="center"/>
    </xf>
    <xf numFmtId="0" fontId="40" fillId="33" borderId="0" xfId="0" applyFont="1" applyFill="1" applyBorder="1" applyAlignment="1">
      <alignment horizontal="center" vertical="top" wrapText="1"/>
    </xf>
    <xf numFmtId="0" fontId="0" fillId="0" borderId="0" xfId="0" applyFill="1" applyAlignment="1">
      <alignment horizontal="center"/>
    </xf>
    <xf numFmtId="1" fontId="0" fillId="33" borderId="0" xfId="0" applyNumberFormat="1" applyFill="1" applyBorder="1" applyAlignment="1" applyProtection="1">
      <alignment horizontal="center" vertical="center" wrapText="1"/>
      <protection hidden="1"/>
    </xf>
    <xf numFmtId="0" fontId="0" fillId="0" borderId="0" xfId="0" applyFill="1" applyAlignment="1">
      <alignment horizontal="center"/>
    </xf>
    <xf numFmtId="8" fontId="68" fillId="33" borderId="23" xfId="0" applyNumberFormat="1" applyFont="1" applyFill="1" applyBorder="1" applyAlignment="1" applyProtection="1">
      <alignment horizontal="center"/>
      <protection hidden="1"/>
    </xf>
    <xf numFmtId="164" fontId="68" fillId="33" borderId="23" xfId="0" applyNumberFormat="1" applyFont="1" applyFill="1" applyBorder="1" applyAlignment="1" applyProtection="1">
      <alignment horizontal="center"/>
      <protection hidden="1"/>
    </xf>
    <xf numFmtId="0" fontId="0" fillId="33" borderId="12" xfId="0" applyFill="1" applyBorder="1" applyAlignment="1">
      <alignment/>
    </xf>
    <xf numFmtId="164" fontId="0" fillId="36" borderId="0" xfId="0" applyNumberFormat="1" applyFill="1" applyBorder="1" applyAlignment="1" applyProtection="1">
      <alignment vertical="center"/>
      <protection hidden="1"/>
    </xf>
    <xf numFmtId="164" fontId="0" fillId="36" borderId="12" xfId="0" applyNumberFormat="1" applyFill="1" applyBorder="1" applyAlignment="1" applyProtection="1">
      <alignment vertical="center"/>
      <protection hidden="1"/>
    </xf>
    <xf numFmtId="164" fontId="0" fillId="36" borderId="23" xfId="0" applyNumberFormat="1" applyFill="1" applyBorder="1" applyAlignment="1" applyProtection="1">
      <alignment vertical="center"/>
      <protection hidden="1"/>
    </xf>
    <xf numFmtId="164" fontId="0" fillId="36" borderId="43" xfId="0" applyNumberFormat="1" applyFill="1" applyBorder="1" applyAlignment="1" applyProtection="1">
      <alignment vertical="center"/>
      <protection hidden="1"/>
    </xf>
    <xf numFmtId="164" fontId="0" fillId="0" borderId="0" xfId="0" applyNumberFormat="1" applyFill="1" applyAlignment="1">
      <alignment/>
    </xf>
    <xf numFmtId="4" fontId="0" fillId="0" borderId="0" xfId="0" applyNumberFormat="1" applyFill="1" applyAlignment="1">
      <alignment/>
    </xf>
    <xf numFmtId="1" fontId="68" fillId="33" borderId="0" xfId="0" applyNumberFormat="1" applyFont="1" applyFill="1" applyBorder="1" applyAlignment="1" applyProtection="1">
      <alignment vertical="center"/>
      <protection hidden="1"/>
    </xf>
    <xf numFmtId="1" fontId="39" fillId="33" borderId="0" xfId="0" applyNumberFormat="1" applyFont="1" applyFill="1" applyBorder="1" applyAlignment="1">
      <alignment horizontal="center"/>
    </xf>
    <xf numFmtId="0" fontId="73" fillId="33" borderId="0" xfId="0" applyNumberFormat="1" applyFont="1" applyFill="1" applyBorder="1" applyAlignment="1">
      <alignment vertical="top" wrapText="1"/>
    </xf>
    <xf numFmtId="0" fontId="0" fillId="33" borderId="0" xfId="0" applyFill="1" applyBorder="1" applyAlignment="1">
      <alignment/>
    </xf>
    <xf numFmtId="49" fontId="81" fillId="33" borderId="0" xfId="0" applyNumberFormat="1" applyFont="1" applyFill="1" applyBorder="1" applyAlignment="1" applyProtection="1">
      <alignment vertical="top" wrapText="1"/>
      <protection hidden="1"/>
    </xf>
    <xf numFmtId="49" fontId="81" fillId="33" borderId="12" xfId="0" applyNumberFormat="1" applyFont="1" applyFill="1" applyBorder="1" applyAlignment="1" applyProtection="1">
      <alignment vertical="top" wrapText="1"/>
      <protection hidden="1"/>
    </xf>
    <xf numFmtId="0" fontId="73" fillId="33" borderId="0" xfId="0" applyFont="1" applyFill="1" applyBorder="1" applyAlignment="1">
      <alignment wrapText="1"/>
    </xf>
    <xf numFmtId="0" fontId="0" fillId="0" borderId="44" xfId="0" applyBorder="1" applyAlignment="1">
      <alignment horizontal="center" vertical="center"/>
    </xf>
    <xf numFmtId="0" fontId="73" fillId="33" borderId="45" xfId="0" applyNumberFormat="1" applyFont="1" applyFill="1" applyBorder="1" applyAlignment="1">
      <alignment vertical="top" wrapText="1"/>
    </xf>
    <xf numFmtId="0" fontId="73" fillId="33" borderId="46" xfId="0" applyNumberFormat="1" applyFont="1" applyFill="1" applyBorder="1" applyAlignment="1">
      <alignment vertical="top" wrapText="1"/>
    </xf>
    <xf numFmtId="0" fontId="0" fillId="33" borderId="11" xfId="0" applyFill="1" applyBorder="1" applyAlignment="1">
      <alignment horizontal="left"/>
    </xf>
    <xf numFmtId="0" fontId="0" fillId="33" borderId="0" xfId="0" applyFill="1" applyBorder="1" applyAlignment="1">
      <alignment horizontal="left"/>
    </xf>
    <xf numFmtId="0" fontId="0" fillId="0" borderId="0" xfId="0" applyFill="1" applyAlignment="1">
      <alignment horizontal="center"/>
    </xf>
    <xf numFmtId="0" fontId="0" fillId="33" borderId="0" xfId="0" applyFill="1" applyBorder="1" applyAlignment="1">
      <alignment/>
    </xf>
    <xf numFmtId="0" fontId="70" fillId="33" borderId="0" xfId="0" applyFont="1" applyFill="1" applyBorder="1" applyAlignment="1">
      <alignment vertical="center" wrapText="1"/>
    </xf>
    <xf numFmtId="0" fontId="39" fillId="33" borderId="0" xfId="0" applyFont="1" applyFill="1" applyBorder="1" applyAlignment="1">
      <alignment horizontal="right" vertical="center"/>
    </xf>
    <xf numFmtId="0" fontId="75" fillId="33" borderId="11" xfId="0" applyFont="1" applyFill="1" applyBorder="1" applyAlignment="1" applyProtection="1">
      <alignment horizontal="left" vertical="center" wrapText="1"/>
      <protection hidden="1"/>
    </xf>
    <xf numFmtId="0" fontId="0" fillId="0" borderId="47" xfId="0" applyBorder="1" applyAlignment="1">
      <alignment horizontal="center" vertical="center"/>
    </xf>
    <xf numFmtId="0" fontId="0" fillId="0" borderId="48" xfId="0" applyBorder="1" applyAlignment="1">
      <alignment horizontal="center" vertical="center"/>
    </xf>
    <xf numFmtId="1" fontId="0" fillId="33" borderId="23" xfId="0" applyNumberFormat="1" applyFill="1" applyBorder="1" applyAlignment="1" applyProtection="1">
      <alignment horizontal="center" vertical="center"/>
      <protection hidden="1"/>
    </xf>
    <xf numFmtId="49" fontId="70" fillId="35" borderId="17" xfId="0" applyNumberFormat="1" applyFont="1" applyFill="1" applyBorder="1" applyAlignment="1" applyProtection="1">
      <alignment horizontal="center" vertical="center" wrapText="1"/>
      <protection hidden="1"/>
    </xf>
    <xf numFmtId="49" fontId="70" fillId="35" borderId="16" xfId="0" applyNumberFormat="1" applyFont="1" applyFill="1" applyBorder="1" applyAlignment="1" applyProtection="1">
      <alignment horizontal="center" vertical="center" wrapText="1"/>
      <protection hidden="1"/>
    </xf>
    <xf numFmtId="0" fontId="70" fillId="34" borderId="17" xfId="0" applyFont="1" applyFill="1" applyBorder="1" applyAlignment="1">
      <alignment horizontal="center" vertical="center"/>
    </xf>
    <xf numFmtId="49" fontId="82" fillId="33" borderId="11" xfId="0" applyNumberFormat="1" applyFont="1" applyFill="1" applyBorder="1" applyAlignment="1" applyProtection="1">
      <alignment vertical="center"/>
      <protection hidden="1"/>
    </xf>
    <xf numFmtId="0" fontId="82" fillId="0" borderId="0" xfId="0" applyFont="1" applyBorder="1" applyAlignment="1">
      <alignment vertical="center"/>
    </xf>
    <xf numFmtId="0" fontId="73" fillId="33" borderId="11" xfId="0" applyFont="1" applyFill="1" applyBorder="1" applyAlignment="1" applyProtection="1">
      <alignment horizontal="left" vertical="top" wrapText="1"/>
      <protection hidden="1"/>
    </xf>
    <xf numFmtId="0" fontId="73" fillId="33" borderId="11" xfId="0" applyFont="1" applyFill="1" applyBorder="1" applyAlignment="1">
      <alignment horizontal="left"/>
    </xf>
    <xf numFmtId="49" fontId="70" fillId="34" borderId="49" xfId="0" applyNumberFormat="1" applyFont="1" applyFill="1" applyBorder="1" applyAlignment="1" applyProtection="1">
      <alignment horizontal="center" vertical="center" wrapText="1"/>
      <protection hidden="1"/>
    </xf>
    <xf numFmtId="0" fontId="70" fillId="33" borderId="49" xfId="0" applyNumberFormat="1" applyFont="1" applyFill="1" applyBorder="1" applyAlignment="1" applyProtection="1">
      <alignment horizontal="center" vertical="center" wrapText="1"/>
      <protection hidden="1"/>
    </xf>
    <xf numFmtId="0" fontId="70" fillId="0" borderId="17" xfId="0" applyNumberFormat="1" applyFont="1" applyFill="1" applyBorder="1" applyAlignment="1" applyProtection="1">
      <alignment horizontal="center" vertical="center" wrapText="1"/>
      <protection hidden="1" locked="0"/>
    </xf>
    <xf numFmtId="0" fontId="70" fillId="36" borderId="16" xfId="0" applyNumberFormat="1" applyFont="1" applyFill="1" applyBorder="1" applyAlignment="1" applyProtection="1">
      <alignment horizontal="center" vertical="center" wrapText="1"/>
      <protection locked="0"/>
    </xf>
    <xf numFmtId="0" fontId="70" fillId="33" borderId="17" xfId="0" applyNumberFormat="1" applyFont="1" applyFill="1" applyBorder="1" applyAlignment="1" applyProtection="1">
      <alignment horizontal="center" vertical="center" wrapText="1"/>
      <protection locked="0"/>
    </xf>
    <xf numFmtId="0" fontId="70" fillId="36" borderId="17" xfId="0" applyNumberFormat="1" applyFont="1" applyFill="1" applyBorder="1" applyAlignment="1" applyProtection="1">
      <alignment horizontal="center" vertical="center" wrapText="1"/>
      <protection locked="0"/>
    </xf>
    <xf numFmtId="0" fontId="0" fillId="33" borderId="0" xfId="0" applyFill="1" applyBorder="1" applyAlignment="1">
      <alignment horizontal="left"/>
    </xf>
    <xf numFmtId="0" fontId="0" fillId="33" borderId="0" xfId="0" applyFill="1" applyBorder="1" applyAlignment="1">
      <alignment/>
    </xf>
    <xf numFmtId="49" fontId="70" fillId="37" borderId="50" xfId="0" applyNumberFormat="1" applyFont="1" applyFill="1" applyBorder="1" applyAlignment="1" applyProtection="1">
      <alignment horizontal="center" vertical="center" wrapText="1"/>
      <protection hidden="1"/>
    </xf>
    <xf numFmtId="0" fontId="70" fillId="37" borderId="50" xfId="0" applyNumberFormat="1" applyFont="1" applyFill="1" applyBorder="1" applyAlignment="1" applyProtection="1">
      <alignment horizontal="center" vertical="center" wrapText="1"/>
      <protection hidden="1"/>
    </xf>
    <xf numFmtId="0" fontId="73" fillId="33" borderId="11" xfId="0" applyFont="1" applyFill="1" applyBorder="1" applyAlignment="1" applyProtection="1">
      <alignment horizontal="center" vertical="center" wrapText="1"/>
      <protection hidden="1"/>
    </xf>
    <xf numFmtId="49" fontId="70" fillId="36" borderId="11" xfId="0" applyNumberFormat="1" applyFont="1" applyFill="1" applyBorder="1" applyAlignment="1" applyProtection="1">
      <alignment horizontal="center" vertical="center" wrapText="1"/>
      <protection hidden="1"/>
    </xf>
    <xf numFmtId="0" fontId="70" fillId="36" borderId="11" xfId="0" applyNumberFormat="1" applyFont="1" applyFill="1" applyBorder="1" applyAlignment="1" applyProtection="1">
      <alignment horizontal="center" vertical="center" wrapText="1"/>
      <protection locked="0"/>
    </xf>
    <xf numFmtId="0" fontId="70" fillId="33" borderId="0" xfId="0" applyNumberFormat="1" applyFont="1" applyFill="1" applyBorder="1" applyAlignment="1" applyProtection="1">
      <alignment horizontal="center" vertical="center" wrapText="1"/>
      <protection hidden="1" locked="0"/>
    </xf>
    <xf numFmtId="0" fontId="70" fillId="36" borderId="27" xfId="0" applyNumberFormat="1" applyFont="1" applyFill="1" applyBorder="1" applyAlignment="1" applyProtection="1">
      <alignment horizontal="center" vertical="center" wrapText="1"/>
      <protection locked="0"/>
    </xf>
    <xf numFmtId="0" fontId="70" fillId="33" borderId="25" xfId="0" applyNumberFormat="1" applyFont="1" applyFill="1" applyBorder="1" applyAlignment="1" applyProtection="1">
      <alignment horizontal="center" vertical="center" wrapText="1"/>
      <protection locked="0"/>
    </xf>
    <xf numFmtId="0" fontId="39" fillId="33" borderId="51" xfId="0" applyFont="1" applyFill="1" applyBorder="1" applyAlignment="1">
      <alignment/>
    </xf>
    <xf numFmtId="0" fontId="0" fillId="33" borderId="52" xfId="0" applyFill="1" applyBorder="1" applyAlignment="1">
      <alignment/>
    </xf>
    <xf numFmtId="0" fontId="0" fillId="33" borderId="36" xfId="0" applyFill="1" applyBorder="1" applyAlignment="1">
      <alignment/>
    </xf>
    <xf numFmtId="0" fontId="39" fillId="0" borderId="53" xfId="0" applyFont="1" applyFill="1" applyBorder="1" applyAlignment="1">
      <alignment/>
    </xf>
    <xf numFmtId="0" fontId="0" fillId="0" borderId="53" xfId="0" applyFill="1" applyBorder="1" applyAlignment="1">
      <alignment/>
    </xf>
    <xf numFmtId="0" fontId="39" fillId="33" borderId="53" xfId="0" applyFont="1" applyFill="1" applyBorder="1" applyAlignment="1">
      <alignment/>
    </xf>
    <xf numFmtId="0" fontId="0" fillId="33" borderId="53" xfId="0" applyFill="1" applyBorder="1" applyAlignment="1">
      <alignment/>
    </xf>
    <xf numFmtId="0" fontId="0" fillId="0" borderId="12" xfId="0" applyBorder="1" applyAlignment="1">
      <alignment/>
    </xf>
    <xf numFmtId="0" fontId="70" fillId="33" borderId="0" xfId="0" applyFont="1" applyFill="1" applyAlignment="1">
      <alignment/>
    </xf>
    <xf numFmtId="0" fontId="70" fillId="33" borderId="0" xfId="0" applyNumberFormat="1" applyFont="1" applyFill="1" applyAlignment="1">
      <alignment/>
    </xf>
    <xf numFmtId="0" fontId="70" fillId="34" borderId="22" xfId="0" applyFont="1" applyFill="1" applyBorder="1" applyAlignment="1">
      <alignment horizontal="center" vertical="center"/>
    </xf>
    <xf numFmtId="0" fontId="70" fillId="33" borderId="17" xfId="0" applyNumberFormat="1" applyFont="1" applyFill="1" applyBorder="1" applyAlignment="1" applyProtection="1">
      <alignment horizontal="center" vertical="center"/>
      <protection hidden="1"/>
    </xf>
    <xf numFmtId="0" fontId="70" fillId="33" borderId="17" xfId="0" applyNumberFormat="1" applyFont="1" applyFill="1" applyBorder="1" applyAlignment="1" applyProtection="1">
      <alignment horizontal="center" vertical="center"/>
      <protection locked="0"/>
    </xf>
    <xf numFmtId="0" fontId="70" fillId="33" borderId="22" xfId="0" applyNumberFormat="1" applyFont="1" applyFill="1" applyBorder="1" applyAlignment="1" applyProtection="1">
      <alignment horizontal="center" vertical="center"/>
      <protection locked="0"/>
    </xf>
    <xf numFmtId="0" fontId="70" fillId="33" borderId="25" xfId="0" applyNumberFormat="1" applyFont="1" applyFill="1" applyBorder="1" applyAlignment="1" applyProtection="1">
      <alignment horizontal="center" vertical="center"/>
      <protection hidden="1"/>
    </xf>
    <xf numFmtId="0" fontId="70" fillId="33" borderId="25" xfId="0" applyNumberFormat="1" applyFont="1" applyFill="1" applyBorder="1" applyAlignment="1" applyProtection="1">
      <alignment horizontal="center" vertical="center"/>
      <protection locked="0"/>
    </xf>
    <xf numFmtId="0" fontId="70" fillId="33" borderId="29" xfId="0" applyNumberFormat="1" applyFont="1" applyFill="1" applyBorder="1" applyAlignment="1" applyProtection="1">
      <alignment horizontal="center" vertical="center"/>
      <protection locked="0"/>
    </xf>
    <xf numFmtId="0" fontId="83" fillId="36" borderId="0" xfId="0" applyFont="1" applyFill="1" applyBorder="1" applyAlignment="1" applyProtection="1">
      <alignment horizontal="center" vertical="center" wrapText="1"/>
      <protection hidden="1"/>
    </xf>
    <xf numFmtId="0" fontId="83" fillId="37" borderId="21" xfId="0" applyFont="1" applyFill="1" applyBorder="1" applyAlignment="1" applyProtection="1">
      <alignment vertical="center" wrapText="1"/>
      <protection hidden="1"/>
    </xf>
    <xf numFmtId="0" fontId="83" fillId="37" borderId="54" xfId="0" applyFont="1" applyFill="1" applyBorder="1" applyAlignment="1" applyProtection="1">
      <alignment vertical="center" wrapText="1"/>
      <protection hidden="1"/>
    </xf>
    <xf numFmtId="0" fontId="0" fillId="33" borderId="20" xfId="0" applyFill="1" applyBorder="1" applyAlignment="1">
      <alignment horizontal="center"/>
    </xf>
    <xf numFmtId="0" fontId="13" fillId="33" borderId="0" xfId="0" applyFont="1" applyFill="1" applyBorder="1" applyAlignment="1" applyProtection="1">
      <alignment horizontal="center"/>
      <protection hidden="1"/>
    </xf>
    <xf numFmtId="0" fontId="13" fillId="33" borderId="0" xfId="0" applyFont="1" applyFill="1" applyBorder="1" applyAlignment="1" applyProtection="1">
      <alignment horizontal="center"/>
      <protection hidden="1"/>
    </xf>
    <xf numFmtId="0" fontId="13" fillId="33" borderId="12" xfId="0" applyFont="1" applyFill="1" applyBorder="1" applyAlignment="1" applyProtection="1">
      <alignment horizontal="center"/>
      <protection hidden="1"/>
    </xf>
    <xf numFmtId="0" fontId="71" fillId="33" borderId="11" xfId="0" applyFont="1" applyFill="1" applyBorder="1" applyAlignment="1" applyProtection="1">
      <alignment vertical="center" wrapText="1"/>
      <protection hidden="1"/>
    </xf>
    <xf numFmtId="1" fontId="0" fillId="33" borderId="0" xfId="0" applyNumberFormat="1" applyFill="1" applyBorder="1" applyAlignment="1" applyProtection="1">
      <alignment horizontal="center" vertical="center"/>
      <protection hidden="1"/>
    </xf>
    <xf numFmtId="164" fontId="0" fillId="33" borderId="0" xfId="0" applyNumberFormat="1" applyFill="1" applyBorder="1" applyAlignment="1" applyProtection="1">
      <alignment horizontal="center" vertical="center"/>
      <protection hidden="1"/>
    </xf>
    <xf numFmtId="164" fontId="0" fillId="33" borderId="12" xfId="0" applyNumberFormat="1" applyFill="1" applyBorder="1" applyAlignment="1" applyProtection="1">
      <alignment horizontal="center" vertical="center"/>
      <protection hidden="1"/>
    </xf>
    <xf numFmtId="49" fontId="0" fillId="33" borderId="0" xfId="0" applyNumberFormat="1" applyFill="1" applyBorder="1" applyAlignment="1" applyProtection="1">
      <alignment horizontal="center" vertical="center"/>
      <protection hidden="1"/>
    </xf>
    <xf numFmtId="49" fontId="0" fillId="33" borderId="31" xfId="0" applyNumberFormat="1" applyFill="1" applyBorder="1" applyAlignment="1" applyProtection="1">
      <alignment horizontal="center" vertical="center"/>
      <protection hidden="1"/>
    </xf>
    <xf numFmtId="164" fontId="0" fillId="33" borderId="31" xfId="0" applyNumberFormat="1" applyFill="1" applyBorder="1" applyAlignment="1" applyProtection="1">
      <alignment horizontal="center" vertical="center"/>
      <protection hidden="1"/>
    </xf>
    <xf numFmtId="0" fontId="0" fillId="0" borderId="0" xfId="0" applyBorder="1" applyAlignment="1">
      <alignment horizontal="center" vertical="center"/>
    </xf>
    <xf numFmtId="164" fontId="0" fillId="33" borderId="32" xfId="0" applyNumberFormat="1" applyFill="1" applyBorder="1" applyAlignment="1" applyProtection="1">
      <alignment horizontal="center" vertical="center"/>
      <protection hidden="1"/>
    </xf>
    <xf numFmtId="1" fontId="0" fillId="33" borderId="31" xfId="0" applyNumberFormat="1" applyFill="1" applyBorder="1" applyAlignment="1" applyProtection="1">
      <alignment horizontal="center" vertical="center"/>
      <protection hidden="1"/>
    </xf>
    <xf numFmtId="0" fontId="80" fillId="33" borderId="0" xfId="0" applyFont="1" applyFill="1" applyBorder="1" applyAlignment="1">
      <alignment horizontal="left" wrapText="1"/>
    </xf>
    <xf numFmtId="0" fontId="80" fillId="33" borderId="11" xfId="0" applyFont="1" applyFill="1" applyBorder="1" applyAlignment="1">
      <alignment horizontal="left" wrapText="1"/>
    </xf>
    <xf numFmtId="0" fontId="0" fillId="0" borderId="55" xfId="0" applyBorder="1" applyAlignment="1">
      <alignment horizontal="center"/>
    </xf>
    <xf numFmtId="0" fontId="0" fillId="0" borderId="56" xfId="0" applyBorder="1" applyAlignment="1">
      <alignment horizontal="center"/>
    </xf>
    <xf numFmtId="0" fontId="0" fillId="33" borderId="0" xfId="0" applyFill="1" applyBorder="1" applyAlignment="1">
      <alignment/>
    </xf>
    <xf numFmtId="0" fontId="73" fillId="33" borderId="0" xfId="0" applyFont="1" applyFill="1" applyBorder="1" applyAlignment="1" applyProtection="1">
      <alignment horizontal="left" vertical="top" wrapText="1"/>
      <protection hidden="1"/>
    </xf>
    <xf numFmtId="0" fontId="0" fillId="0" borderId="0" xfId="0" applyFill="1" applyAlignment="1">
      <alignment horizontal="center"/>
    </xf>
    <xf numFmtId="0" fontId="70" fillId="33" borderId="18" xfId="0" applyNumberFormat="1" applyFont="1" applyFill="1" applyBorder="1" applyAlignment="1" applyProtection="1">
      <alignment horizontal="center" vertical="center"/>
      <protection hidden="1"/>
    </xf>
    <xf numFmtId="0" fontId="70" fillId="36" borderId="18" xfId="0" applyNumberFormat="1" applyFont="1" applyFill="1" applyBorder="1" applyAlignment="1" applyProtection="1">
      <alignment horizontal="center" vertical="center" wrapText="1"/>
      <protection locked="0"/>
    </xf>
    <xf numFmtId="0" fontId="70" fillId="36" borderId="30" xfId="0" applyNumberFormat="1" applyFont="1" applyFill="1" applyBorder="1" applyAlignment="1" applyProtection="1">
      <alignment horizontal="center" vertical="center" wrapText="1"/>
      <protection locked="0"/>
    </xf>
    <xf numFmtId="0" fontId="70" fillId="37" borderId="23" xfId="0" applyNumberFormat="1" applyFont="1" applyFill="1" applyBorder="1" applyAlignment="1" applyProtection="1">
      <alignment horizontal="center" vertical="center" wrapText="1"/>
      <protection hidden="1"/>
    </xf>
    <xf numFmtId="0" fontId="70" fillId="33" borderId="18" xfId="0" applyNumberFormat="1" applyFont="1" applyFill="1" applyBorder="1" applyAlignment="1" applyProtection="1">
      <alignment horizontal="center" vertical="center" wrapText="1"/>
      <protection locked="0"/>
    </xf>
    <xf numFmtId="0" fontId="70" fillId="33" borderId="18" xfId="0" applyNumberFormat="1" applyFont="1" applyFill="1" applyBorder="1" applyAlignment="1" applyProtection="1">
      <alignment horizontal="center" vertical="center"/>
      <protection locked="0"/>
    </xf>
    <xf numFmtId="0" fontId="70" fillId="33" borderId="35" xfId="0" applyNumberFormat="1" applyFont="1" applyFill="1" applyBorder="1" applyAlignment="1" applyProtection="1">
      <alignment horizontal="center" vertical="center"/>
      <protection locked="0"/>
    </xf>
    <xf numFmtId="0" fontId="70" fillId="36" borderId="25" xfId="0" applyNumberFormat="1" applyFont="1" applyFill="1" applyBorder="1" applyAlignment="1" applyProtection="1">
      <alignment horizontal="center" vertical="center" wrapText="1"/>
      <protection locked="0"/>
    </xf>
    <xf numFmtId="0" fontId="70" fillId="36" borderId="14" xfId="0" applyNumberFormat="1" applyFont="1" applyFill="1" applyBorder="1" applyAlignment="1" applyProtection="1">
      <alignment horizontal="center" vertical="center" wrapText="1"/>
      <protection locked="0"/>
    </xf>
    <xf numFmtId="0" fontId="70" fillId="37" borderId="57" xfId="0" applyNumberFormat="1" applyFont="1" applyFill="1" applyBorder="1" applyAlignment="1" applyProtection="1">
      <alignment horizontal="center" vertical="center" wrapText="1"/>
      <protection hidden="1"/>
    </xf>
    <xf numFmtId="0" fontId="71" fillId="33" borderId="0" xfId="0" applyFont="1" applyFill="1" applyBorder="1" applyAlignment="1" applyProtection="1">
      <alignment horizontal="left" wrapText="1"/>
      <protection hidden="1"/>
    </xf>
    <xf numFmtId="49" fontId="70" fillId="33" borderId="58" xfId="0" applyNumberFormat="1" applyFont="1" applyFill="1" applyBorder="1" applyAlignment="1" applyProtection="1">
      <alignment horizontal="center" vertical="center" wrapText="1"/>
      <protection hidden="1" locked="0"/>
    </xf>
    <xf numFmtId="0" fontId="68" fillId="33" borderId="0" xfId="0" applyFont="1" applyFill="1" applyBorder="1" applyAlignment="1" applyProtection="1">
      <alignment vertical="center"/>
      <protection hidden="1"/>
    </xf>
    <xf numFmtId="0" fontId="15" fillId="33" borderId="0" xfId="0" applyNumberFormat="1" applyFont="1" applyFill="1" applyBorder="1" applyAlignment="1" applyProtection="1">
      <alignment wrapText="1"/>
      <protection hidden="1"/>
    </xf>
    <xf numFmtId="49" fontId="70" fillId="33" borderId="0" xfId="0" applyNumberFormat="1" applyFont="1" applyFill="1" applyBorder="1" applyAlignment="1" applyProtection="1">
      <alignment horizontal="center" vertical="center" wrapText="1"/>
      <protection hidden="1" locked="0"/>
    </xf>
    <xf numFmtId="49" fontId="81" fillId="33" borderId="0" xfId="0" applyNumberFormat="1" applyFont="1" applyFill="1" applyBorder="1" applyAlignment="1" applyProtection="1">
      <alignment horizontal="left" vertical="top" wrapText="1"/>
      <protection hidden="1"/>
    </xf>
    <xf numFmtId="0" fontId="73" fillId="33" borderId="0" xfId="0" applyFont="1" applyFill="1" applyBorder="1" applyAlignment="1">
      <alignment horizontal="left" vertical="top" wrapText="1"/>
    </xf>
    <xf numFmtId="0" fontId="73" fillId="33" borderId="0" xfId="0" applyNumberFormat="1" applyFont="1" applyFill="1" applyBorder="1" applyAlignment="1">
      <alignment horizontal="left" vertical="top" wrapText="1"/>
    </xf>
    <xf numFmtId="0" fontId="73" fillId="33" borderId="12" xfId="0" applyNumberFormat="1" applyFont="1" applyFill="1" applyBorder="1" applyAlignment="1">
      <alignment horizontal="left" vertical="top" wrapText="1"/>
    </xf>
    <xf numFmtId="0" fontId="0" fillId="0" borderId="0" xfId="0" applyFill="1" applyAlignment="1">
      <alignment horizontal="center"/>
    </xf>
    <xf numFmtId="0" fontId="0" fillId="0" borderId="0" xfId="0" applyBorder="1" applyAlignment="1">
      <alignment/>
    </xf>
    <xf numFmtId="0" fontId="0" fillId="33" borderId="0" xfId="0" applyFill="1" applyBorder="1" applyAlignment="1">
      <alignment/>
    </xf>
    <xf numFmtId="0" fontId="76" fillId="13" borderId="0" xfId="0" applyFont="1" applyFill="1" applyBorder="1" applyAlignment="1" applyProtection="1">
      <alignment horizontal="left"/>
      <protection locked="0"/>
    </xf>
    <xf numFmtId="0" fontId="76" fillId="13" borderId="23" xfId="0" applyFont="1" applyFill="1" applyBorder="1" applyAlignment="1" applyProtection="1">
      <alignment horizontal="left"/>
      <protection locked="0"/>
    </xf>
    <xf numFmtId="0" fontId="84" fillId="33" borderId="0" xfId="0" applyNumberFormat="1" applyFont="1" applyFill="1" applyBorder="1" applyAlignment="1" applyProtection="1">
      <alignment horizontal="center"/>
      <protection hidden="1" locked="0"/>
    </xf>
    <xf numFmtId="0" fontId="84" fillId="33" borderId="0" xfId="0" applyFont="1" applyFill="1" applyBorder="1" applyAlignment="1" applyProtection="1">
      <alignment horizontal="center"/>
      <protection hidden="1" locked="0"/>
    </xf>
    <xf numFmtId="0" fontId="76" fillId="33" borderId="0" xfId="0" applyFont="1" applyFill="1" applyBorder="1" applyAlignment="1" applyProtection="1">
      <alignment horizontal="center"/>
      <protection/>
    </xf>
    <xf numFmtId="0" fontId="0" fillId="33" borderId="0" xfId="0" applyFill="1" applyBorder="1" applyAlignment="1" applyProtection="1">
      <alignment horizontal="center"/>
      <protection/>
    </xf>
    <xf numFmtId="49" fontId="76" fillId="33" borderId="0" xfId="0" applyNumberFormat="1" applyFont="1" applyFill="1" applyBorder="1" applyAlignment="1" applyProtection="1">
      <alignment horizontal="center"/>
      <protection hidden="1" locked="0"/>
    </xf>
    <xf numFmtId="0" fontId="73" fillId="33" borderId="0" xfId="0" applyNumberFormat="1" applyFont="1" applyFill="1" applyBorder="1" applyAlignment="1" applyProtection="1">
      <alignment wrapText="1"/>
      <protection locked="0"/>
    </xf>
    <xf numFmtId="0" fontId="84" fillId="33" borderId="12" xfId="0" applyFont="1" applyFill="1" applyBorder="1" applyAlignment="1" applyProtection="1">
      <alignment/>
      <protection hidden="1" locked="0"/>
    </xf>
    <xf numFmtId="0" fontId="84" fillId="33" borderId="12" xfId="0" applyNumberFormat="1" applyFont="1" applyFill="1" applyBorder="1" applyAlignment="1" applyProtection="1">
      <alignment/>
      <protection hidden="1" locked="0"/>
    </xf>
    <xf numFmtId="0" fontId="39" fillId="33" borderId="0" xfId="0" applyFont="1" applyFill="1" applyBorder="1" applyAlignment="1" applyProtection="1">
      <alignment/>
      <protection locked="0"/>
    </xf>
    <xf numFmtId="0" fontId="0" fillId="0" borderId="59" xfId="0" applyBorder="1" applyAlignment="1">
      <alignment/>
    </xf>
    <xf numFmtId="0" fontId="73" fillId="33" borderId="11" xfId="0" applyFont="1" applyFill="1" applyBorder="1" applyAlignment="1">
      <alignment wrapText="1"/>
    </xf>
    <xf numFmtId="0" fontId="0" fillId="33" borderId="56" xfId="0" applyFill="1" applyBorder="1" applyAlignment="1" applyProtection="1">
      <alignment horizontal="left"/>
      <protection locked="0"/>
    </xf>
    <xf numFmtId="49" fontId="85" fillId="33" borderId="0" xfId="0" applyNumberFormat="1" applyFont="1" applyFill="1" applyBorder="1" applyAlignment="1" applyProtection="1">
      <alignment horizontal="center" wrapText="1"/>
      <protection hidden="1"/>
    </xf>
    <xf numFmtId="0" fontId="0" fillId="33" borderId="0" xfId="0" applyFill="1" applyBorder="1" applyAlignment="1">
      <alignment horizontal="left"/>
    </xf>
    <xf numFmtId="0" fontId="73" fillId="36" borderId="60" xfId="0" applyFont="1" applyFill="1" applyBorder="1" applyAlignment="1" applyProtection="1">
      <alignment horizontal="center" textRotation="90" wrapText="1"/>
      <protection hidden="1"/>
    </xf>
    <xf numFmtId="0" fontId="73" fillId="36" borderId="18" xfId="0" applyFont="1" applyFill="1" applyBorder="1" applyAlignment="1" applyProtection="1">
      <alignment horizontal="center" textRotation="90" wrapText="1"/>
      <protection hidden="1"/>
    </xf>
    <xf numFmtId="0" fontId="0" fillId="33" borderId="0" xfId="0" applyFill="1" applyBorder="1" applyAlignment="1">
      <alignment/>
    </xf>
    <xf numFmtId="49" fontId="70" fillId="33" borderId="30" xfId="0" applyNumberFormat="1" applyFont="1" applyFill="1" applyBorder="1" applyAlignment="1" applyProtection="1">
      <alignment horizontal="center" vertical="center" wrapText="1"/>
      <protection hidden="1" locked="0"/>
    </xf>
    <xf numFmtId="49" fontId="15" fillId="33" borderId="0" xfId="0" applyNumberFormat="1" applyFont="1" applyFill="1" applyBorder="1" applyAlignment="1" applyProtection="1">
      <alignment vertical="top" wrapText="1"/>
      <protection hidden="1" locked="0"/>
    </xf>
    <xf numFmtId="0" fontId="85" fillId="33" borderId="50" xfId="0" applyFont="1" applyFill="1" applyBorder="1" applyAlignment="1" applyProtection="1">
      <alignment horizontal="center"/>
      <protection hidden="1" locked="0"/>
    </xf>
    <xf numFmtId="0" fontId="48" fillId="33" borderId="50" xfId="0" applyFont="1" applyFill="1" applyBorder="1" applyAlignment="1" applyProtection="1">
      <alignment horizontal="center"/>
      <protection hidden="1" locked="0"/>
    </xf>
    <xf numFmtId="49" fontId="15" fillId="33" borderId="0" xfId="0" applyNumberFormat="1" applyFont="1" applyFill="1" applyBorder="1" applyAlignment="1" applyProtection="1">
      <alignment horizontal="left" vertical="top" wrapText="1"/>
      <protection hidden="1" locked="0"/>
    </xf>
    <xf numFmtId="49" fontId="15" fillId="33" borderId="12" xfId="0" applyNumberFormat="1" applyFont="1" applyFill="1" applyBorder="1" applyAlignment="1" applyProtection="1">
      <alignment horizontal="left" vertical="top" wrapText="1"/>
      <protection hidden="1" locked="0"/>
    </xf>
    <xf numFmtId="0" fontId="0" fillId="33" borderId="11" xfId="0" applyFill="1" applyBorder="1" applyAlignment="1">
      <alignment horizontal="left"/>
    </xf>
    <xf numFmtId="0" fontId="0" fillId="33" borderId="0" xfId="0" applyFill="1" applyBorder="1" applyAlignment="1">
      <alignment horizontal="left"/>
    </xf>
    <xf numFmtId="49" fontId="85" fillId="33" borderId="23" xfId="0" applyNumberFormat="1" applyFont="1" applyFill="1" applyBorder="1" applyAlignment="1" applyProtection="1">
      <alignment horizontal="center"/>
      <protection hidden="1" locked="0"/>
    </xf>
    <xf numFmtId="49" fontId="85" fillId="33" borderId="50" xfId="0" applyNumberFormat="1" applyFont="1" applyFill="1" applyBorder="1" applyAlignment="1" applyProtection="1">
      <alignment horizontal="center"/>
      <protection hidden="1" locked="0"/>
    </xf>
    <xf numFmtId="0" fontId="86" fillId="33" borderId="23" xfId="0" applyFont="1" applyFill="1" applyBorder="1" applyAlignment="1" applyProtection="1">
      <alignment horizontal="center"/>
      <protection locked="0"/>
    </xf>
    <xf numFmtId="0" fontId="62" fillId="33" borderId="50" xfId="53" applyFont="1" applyFill="1" applyBorder="1" applyAlignment="1" applyProtection="1">
      <alignment horizontal="center"/>
      <protection hidden="1" locked="0"/>
    </xf>
    <xf numFmtId="49" fontId="62" fillId="33" borderId="50" xfId="53" applyNumberFormat="1" applyFont="1" applyFill="1" applyBorder="1" applyAlignment="1" applyProtection="1">
      <alignment horizontal="center"/>
      <protection hidden="1" locked="0"/>
    </xf>
    <xf numFmtId="0" fontId="70" fillId="13" borderId="17" xfId="0" applyFont="1" applyFill="1" applyBorder="1" applyAlignment="1">
      <alignment horizontal="left" vertical="top"/>
    </xf>
    <xf numFmtId="1" fontId="0" fillId="0" borderId="61" xfId="0" applyNumberFormat="1" applyFill="1" applyBorder="1" applyAlignment="1" applyProtection="1">
      <alignment horizontal="center" vertical="center"/>
      <protection hidden="1"/>
    </xf>
    <xf numFmtId="1" fontId="0" fillId="0" borderId="62" xfId="0" applyNumberFormat="1" applyFill="1" applyBorder="1" applyAlignment="1" applyProtection="1">
      <alignment horizontal="center" vertical="center"/>
      <protection hidden="1"/>
    </xf>
    <xf numFmtId="1" fontId="0" fillId="0" borderId="63" xfId="0" applyNumberFormat="1" applyFill="1" applyBorder="1" applyAlignment="1" applyProtection="1">
      <alignment horizontal="center" vertical="center"/>
      <protection hidden="1"/>
    </xf>
    <xf numFmtId="0" fontId="70" fillId="33" borderId="11" xfId="0" applyNumberFormat="1" applyFont="1" applyFill="1" applyBorder="1" applyAlignment="1">
      <alignment horizontal="left" vertical="top" wrapText="1"/>
    </xf>
    <xf numFmtId="0" fontId="70" fillId="33" borderId="0" xfId="0" applyNumberFormat="1" applyFont="1" applyFill="1" applyBorder="1" applyAlignment="1">
      <alignment horizontal="left" vertical="top" wrapText="1"/>
    </xf>
    <xf numFmtId="0" fontId="70" fillId="33" borderId="12" xfId="0" applyNumberFormat="1" applyFont="1" applyFill="1" applyBorder="1" applyAlignment="1">
      <alignment horizontal="left" vertical="top" wrapText="1"/>
    </xf>
    <xf numFmtId="0" fontId="81" fillId="33" borderId="0" xfId="0" applyFont="1" applyFill="1" applyBorder="1" applyAlignment="1">
      <alignment horizontal="center" vertical="top"/>
    </xf>
    <xf numFmtId="164" fontId="0" fillId="0" borderId="61" xfId="0" applyNumberFormat="1" applyFill="1" applyBorder="1" applyAlignment="1" applyProtection="1">
      <alignment horizontal="center" vertical="center"/>
      <protection hidden="1"/>
    </xf>
    <xf numFmtId="164" fontId="0" fillId="0" borderId="62" xfId="0" applyNumberFormat="1" applyFill="1" applyBorder="1" applyAlignment="1" applyProtection="1">
      <alignment horizontal="center" vertical="center"/>
      <protection hidden="1"/>
    </xf>
    <xf numFmtId="164" fontId="0" fillId="0" borderId="63" xfId="0" applyNumberFormat="1" applyFill="1" applyBorder="1" applyAlignment="1" applyProtection="1">
      <alignment horizontal="center" vertical="center"/>
      <protection hidden="1"/>
    </xf>
    <xf numFmtId="0" fontId="81" fillId="33" borderId="20" xfId="0" applyFont="1" applyFill="1" applyBorder="1" applyAlignment="1">
      <alignment horizontal="center" vertical="top" wrapText="1"/>
    </xf>
    <xf numFmtId="0" fontId="0" fillId="13" borderId="11" xfId="0" applyFont="1" applyFill="1" applyBorder="1" applyAlignment="1">
      <alignment horizontal="left" wrapText="1"/>
    </xf>
    <xf numFmtId="0" fontId="0" fillId="13" borderId="0" xfId="0" applyFont="1" applyFill="1" applyBorder="1" applyAlignment="1">
      <alignment horizontal="left" wrapText="1"/>
    </xf>
    <xf numFmtId="49" fontId="85" fillId="33" borderId="50" xfId="0" applyNumberFormat="1" applyFont="1" applyFill="1" applyBorder="1" applyAlignment="1" applyProtection="1">
      <alignment horizontal="center" wrapText="1"/>
      <protection hidden="1" locked="0"/>
    </xf>
    <xf numFmtId="49" fontId="76" fillId="33" borderId="0" xfId="0" applyNumberFormat="1" applyFont="1" applyFill="1" applyBorder="1" applyAlignment="1" applyProtection="1">
      <alignment horizontal="center"/>
      <protection hidden="1" locked="0"/>
    </xf>
    <xf numFmtId="49" fontId="76" fillId="33" borderId="12" xfId="0" applyNumberFormat="1" applyFont="1" applyFill="1" applyBorder="1" applyAlignment="1" applyProtection="1">
      <alignment horizontal="center"/>
      <protection hidden="1" locked="0"/>
    </xf>
    <xf numFmtId="0" fontId="0" fillId="33" borderId="17" xfId="0" applyFill="1" applyBorder="1" applyAlignment="1" applyProtection="1">
      <alignment horizontal="center"/>
      <protection locked="0"/>
    </xf>
    <xf numFmtId="0" fontId="73" fillId="33" borderId="11" xfId="0" applyNumberFormat="1" applyFont="1" applyFill="1" applyBorder="1" applyAlignment="1">
      <alignment horizontal="left" vertical="top" wrapText="1"/>
    </xf>
    <xf numFmtId="0" fontId="73" fillId="33" borderId="0" xfId="0" applyNumberFormat="1" applyFont="1" applyFill="1" applyBorder="1" applyAlignment="1">
      <alignment horizontal="left" vertical="top" wrapText="1"/>
    </xf>
    <xf numFmtId="0" fontId="73" fillId="33" borderId="12" xfId="0" applyNumberFormat="1" applyFont="1" applyFill="1" applyBorder="1" applyAlignment="1">
      <alignment horizontal="left" vertical="top" wrapText="1"/>
    </xf>
    <xf numFmtId="0" fontId="71" fillId="0" borderId="53" xfId="0" applyFont="1" applyFill="1" applyBorder="1" applyAlignment="1">
      <alignment horizontal="left" vertical="top"/>
    </xf>
    <xf numFmtId="0" fontId="40" fillId="0" borderId="0" xfId="0" applyFont="1" applyFill="1" applyBorder="1" applyAlignment="1">
      <alignment horizontal="left" vertical="top"/>
    </xf>
    <xf numFmtId="0" fontId="40" fillId="0" borderId="64" xfId="0" applyFont="1" applyFill="1" applyBorder="1" applyAlignment="1">
      <alignment horizontal="left" vertical="top"/>
    </xf>
    <xf numFmtId="0" fontId="70" fillId="0" borderId="51" xfId="0" applyFont="1" applyFill="1" applyBorder="1" applyAlignment="1">
      <alignment horizontal="left" vertical="top"/>
    </xf>
    <xf numFmtId="0" fontId="70" fillId="0" borderId="36" xfId="0" applyFont="1" applyFill="1" applyBorder="1" applyAlignment="1">
      <alignment horizontal="left" vertical="top"/>
    </xf>
    <xf numFmtId="0" fontId="70" fillId="0" borderId="53" xfId="0" applyFont="1" applyFill="1" applyBorder="1" applyAlignment="1">
      <alignment horizontal="left" vertical="top"/>
    </xf>
    <xf numFmtId="0" fontId="71" fillId="13" borderId="65" xfId="0" applyFont="1" applyFill="1" applyBorder="1" applyAlignment="1">
      <alignment horizontal="left" vertical="top"/>
    </xf>
    <xf numFmtId="0" fontId="71" fillId="13" borderId="31" xfId="0" applyFont="1" applyFill="1" applyBorder="1" applyAlignment="1">
      <alignment horizontal="left" vertical="top"/>
    </xf>
    <xf numFmtId="0" fontId="71" fillId="13" borderId="32" xfId="0" applyFont="1" applyFill="1" applyBorder="1" applyAlignment="1">
      <alignment horizontal="left" vertical="top"/>
    </xf>
    <xf numFmtId="0" fontId="71" fillId="13" borderId="58" xfId="0" applyFont="1" applyFill="1" applyBorder="1" applyAlignment="1">
      <alignment horizontal="left" vertical="top"/>
    </xf>
    <xf numFmtId="0" fontId="71" fillId="13" borderId="0" xfId="0" applyFont="1" applyFill="1" applyBorder="1" applyAlignment="1">
      <alignment horizontal="left" vertical="top"/>
    </xf>
    <xf numFmtId="0" fontId="71" fillId="13" borderId="12" xfId="0" applyFont="1" applyFill="1" applyBorder="1" applyAlignment="1">
      <alignment horizontal="left" vertical="top"/>
    </xf>
    <xf numFmtId="0" fontId="71" fillId="13" borderId="66" xfId="0" applyFont="1" applyFill="1" applyBorder="1" applyAlignment="1">
      <alignment horizontal="left" vertical="top"/>
    </xf>
    <xf numFmtId="0" fontId="71" fillId="13" borderId="13" xfId="0" applyFont="1" applyFill="1" applyBorder="1" applyAlignment="1">
      <alignment horizontal="left" vertical="top"/>
    </xf>
    <xf numFmtId="0" fontId="71" fillId="13" borderId="54" xfId="0" applyFont="1" applyFill="1" applyBorder="1" applyAlignment="1">
      <alignment horizontal="left" vertical="top"/>
    </xf>
    <xf numFmtId="0" fontId="70" fillId="13" borderId="25" xfId="0" applyFont="1" applyFill="1" applyBorder="1" applyAlignment="1">
      <alignment horizontal="left" vertical="top"/>
    </xf>
    <xf numFmtId="49" fontId="81" fillId="33" borderId="0" xfId="0" applyNumberFormat="1" applyFont="1" applyFill="1" applyBorder="1" applyAlignment="1" applyProtection="1">
      <alignment horizontal="left" vertical="top" wrapText="1"/>
      <protection hidden="1"/>
    </xf>
    <xf numFmtId="49" fontId="81" fillId="33" borderId="12" xfId="0" applyNumberFormat="1" applyFont="1" applyFill="1" applyBorder="1" applyAlignment="1" applyProtection="1">
      <alignment horizontal="left" vertical="top" wrapText="1"/>
      <protection hidden="1"/>
    </xf>
    <xf numFmtId="49" fontId="73" fillId="33" borderId="0" xfId="0" applyNumberFormat="1" applyFont="1" applyFill="1" applyBorder="1" applyAlignment="1">
      <alignment horizontal="left" wrapText="1"/>
    </xf>
    <xf numFmtId="49" fontId="73" fillId="33" borderId="64" xfId="0" applyNumberFormat="1" applyFont="1" applyFill="1" applyBorder="1" applyAlignment="1">
      <alignment horizontal="left" wrapText="1"/>
    </xf>
    <xf numFmtId="0" fontId="71" fillId="38" borderId="16" xfId="0" applyFont="1" applyFill="1" applyBorder="1" applyAlignment="1">
      <alignment horizontal="center"/>
    </xf>
    <xf numFmtId="0" fontId="71" fillId="38" borderId="50" xfId="0" applyFont="1" applyFill="1" applyBorder="1" applyAlignment="1">
      <alignment horizontal="center"/>
    </xf>
    <xf numFmtId="0" fontId="71" fillId="38" borderId="49" xfId="0" applyFont="1" applyFill="1" applyBorder="1" applyAlignment="1">
      <alignment horizontal="center"/>
    </xf>
    <xf numFmtId="0" fontId="73" fillId="33" borderId="11" xfId="0" applyFont="1" applyFill="1" applyBorder="1" applyAlignment="1">
      <alignment horizontal="left" vertical="top" wrapText="1"/>
    </xf>
    <xf numFmtId="0" fontId="73" fillId="33" borderId="0" xfId="0" applyFont="1" applyFill="1" applyBorder="1" applyAlignment="1">
      <alignment horizontal="left" vertical="top" wrapText="1"/>
    </xf>
    <xf numFmtId="0" fontId="73" fillId="33" borderId="12" xfId="0" applyFont="1" applyFill="1" applyBorder="1" applyAlignment="1">
      <alignment horizontal="left" vertical="top" wrapText="1"/>
    </xf>
    <xf numFmtId="0" fontId="73" fillId="33" borderId="67" xfId="0" applyFont="1" applyFill="1" applyBorder="1" applyAlignment="1">
      <alignment horizontal="center" vertical="center" wrapText="1"/>
    </xf>
    <xf numFmtId="0" fontId="68" fillId="33" borderId="11" xfId="0" applyNumberFormat="1" applyFont="1" applyFill="1" applyBorder="1" applyAlignment="1">
      <alignment horizontal="center" vertical="top" wrapText="1"/>
    </xf>
    <xf numFmtId="0" fontId="68" fillId="33" borderId="0" xfId="0" applyNumberFormat="1" applyFont="1" applyFill="1" applyBorder="1" applyAlignment="1">
      <alignment horizontal="center" vertical="top" wrapText="1"/>
    </xf>
    <xf numFmtId="0" fontId="68" fillId="33" borderId="12" xfId="0" applyNumberFormat="1" applyFont="1" applyFill="1" applyBorder="1" applyAlignment="1">
      <alignment horizontal="center" vertical="top" wrapText="1"/>
    </xf>
    <xf numFmtId="0" fontId="78" fillId="33" borderId="11" xfId="0" applyFont="1" applyFill="1" applyBorder="1" applyAlignment="1">
      <alignment horizontal="left" vertical="top" wrapText="1"/>
    </xf>
    <xf numFmtId="0" fontId="78" fillId="33" borderId="0" xfId="0" applyFont="1" applyFill="1" applyBorder="1" applyAlignment="1">
      <alignment horizontal="left" vertical="top" wrapText="1"/>
    </xf>
    <xf numFmtId="0" fontId="48" fillId="33" borderId="23" xfId="0" applyNumberFormat="1" applyFont="1" applyFill="1" applyBorder="1" applyAlignment="1" applyProtection="1">
      <alignment horizontal="center"/>
      <protection hidden="1" locked="0"/>
    </xf>
    <xf numFmtId="0" fontId="68" fillId="33" borderId="11" xfId="0" applyFont="1" applyFill="1" applyBorder="1" applyAlignment="1">
      <alignment horizontal="center"/>
    </xf>
    <xf numFmtId="0" fontId="68" fillId="33" borderId="0" xfId="0" applyFont="1" applyFill="1" applyBorder="1" applyAlignment="1">
      <alignment horizontal="center"/>
    </xf>
    <xf numFmtId="0" fontId="68" fillId="33" borderId="12" xfId="0" applyFont="1" applyFill="1" applyBorder="1" applyAlignment="1">
      <alignment horizontal="center"/>
    </xf>
    <xf numFmtId="0" fontId="73" fillId="39" borderId="60" xfId="0" applyFont="1" applyFill="1" applyBorder="1" applyAlignment="1" applyProtection="1">
      <alignment textRotation="90" wrapText="1"/>
      <protection hidden="1"/>
    </xf>
    <xf numFmtId="0" fontId="0" fillId="39" borderId="18" xfId="0" applyFill="1" applyBorder="1" applyAlignment="1">
      <alignment wrapText="1"/>
    </xf>
    <xf numFmtId="0" fontId="73" fillId="33" borderId="60" xfId="0" applyFont="1" applyFill="1" applyBorder="1" applyAlignment="1" applyProtection="1">
      <alignment horizontal="center" vertical="center" wrapText="1"/>
      <protection hidden="1"/>
    </xf>
    <xf numFmtId="0" fontId="73" fillId="33" borderId="18" xfId="0" applyFont="1" applyFill="1" applyBorder="1" applyAlignment="1" applyProtection="1">
      <alignment horizontal="center" vertical="center" wrapText="1"/>
      <protection hidden="1"/>
    </xf>
    <xf numFmtId="49" fontId="0" fillId="33" borderId="0" xfId="0" applyNumberFormat="1" applyFill="1" applyBorder="1" applyAlignment="1" applyProtection="1">
      <alignment horizontal="right"/>
      <protection hidden="1"/>
    </xf>
    <xf numFmtId="0" fontId="15" fillId="33" borderId="11" xfId="0" applyNumberFormat="1" applyFont="1" applyFill="1" applyBorder="1" applyAlignment="1" applyProtection="1">
      <alignment horizontal="center" wrapText="1"/>
      <protection hidden="1"/>
    </xf>
    <xf numFmtId="0" fontId="15" fillId="33" borderId="0" xfId="0" applyNumberFormat="1" applyFont="1" applyFill="1" applyBorder="1" applyAlignment="1" applyProtection="1">
      <alignment horizontal="center" wrapText="1"/>
      <protection hidden="1"/>
    </xf>
    <xf numFmtId="0" fontId="87" fillId="40" borderId="16" xfId="0" applyFont="1" applyFill="1" applyBorder="1" applyAlignment="1" applyProtection="1">
      <alignment horizontal="center" vertical="center" wrapText="1"/>
      <protection hidden="1"/>
    </xf>
    <xf numFmtId="0" fontId="0" fillId="39" borderId="50" xfId="0" applyFill="1" applyBorder="1" applyAlignment="1">
      <alignment horizontal="center" vertical="center" wrapText="1"/>
    </xf>
    <xf numFmtId="0" fontId="0" fillId="39" borderId="68" xfId="0" applyFill="1" applyBorder="1" applyAlignment="1">
      <alignment horizontal="center" vertical="center" wrapText="1"/>
    </xf>
    <xf numFmtId="0" fontId="73" fillId="36" borderId="60" xfId="0" applyFont="1" applyFill="1" applyBorder="1" applyAlignment="1" applyProtection="1">
      <alignment horizontal="center" textRotation="90" wrapText="1"/>
      <protection hidden="1"/>
    </xf>
    <xf numFmtId="0" fontId="73" fillId="36" borderId="18" xfId="0" applyFont="1" applyFill="1" applyBorder="1" applyAlignment="1" applyProtection="1">
      <alignment horizontal="center" textRotation="90" wrapText="1"/>
      <protection hidden="1"/>
    </xf>
    <xf numFmtId="0" fontId="87" fillId="41" borderId="31" xfId="0" applyFont="1" applyFill="1" applyBorder="1" applyAlignment="1" applyProtection="1">
      <alignment horizontal="center" vertical="center" wrapText="1"/>
      <protection hidden="1"/>
    </xf>
    <xf numFmtId="0" fontId="87" fillId="41" borderId="32" xfId="0" applyFont="1" applyFill="1" applyBorder="1" applyAlignment="1" applyProtection="1">
      <alignment horizontal="center" vertical="center" wrapText="1"/>
      <protection hidden="1"/>
    </xf>
    <xf numFmtId="0" fontId="87" fillId="41" borderId="23" xfId="0" applyFont="1" applyFill="1" applyBorder="1" applyAlignment="1" applyProtection="1">
      <alignment horizontal="center" vertical="center" wrapText="1"/>
      <protection hidden="1"/>
    </xf>
    <xf numFmtId="0" fontId="87" fillId="41" borderId="43" xfId="0" applyFont="1" applyFill="1" applyBorder="1" applyAlignment="1" applyProtection="1">
      <alignment horizontal="center" vertical="center" wrapText="1"/>
      <protection hidden="1"/>
    </xf>
    <xf numFmtId="0" fontId="73" fillId="33" borderId="16" xfId="0" applyFont="1" applyFill="1" applyBorder="1" applyAlignment="1" applyProtection="1">
      <alignment horizontal="center" vertical="center" wrapText="1"/>
      <protection hidden="1"/>
    </xf>
    <xf numFmtId="0" fontId="73" fillId="40" borderId="60" xfId="0" applyFont="1" applyFill="1" applyBorder="1" applyAlignment="1" applyProtection="1">
      <alignment horizontal="center" textRotation="90" wrapText="1"/>
      <protection hidden="1"/>
    </xf>
    <xf numFmtId="0" fontId="73" fillId="40" borderId="18" xfId="0" applyFont="1" applyFill="1" applyBorder="1" applyAlignment="1" applyProtection="1">
      <alignment horizontal="center" textRotation="90" wrapText="1"/>
      <protection hidden="1"/>
    </xf>
    <xf numFmtId="0" fontId="88" fillId="0" borderId="0" xfId="0" applyFont="1" applyFill="1" applyAlignment="1">
      <alignment horizontal="center"/>
    </xf>
    <xf numFmtId="0" fontId="0" fillId="0" borderId="0" xfId="0" applyFill="1" applyAlignment="1">
      <alignment horizontal="center"/>
    </xf>
    <xf numFmtId="0" fontId="73" fillId="33" borderId="15" xfId="0" applyFont="1" applyFill="1" applyBorder="1" applyAlignment="1" applyProtection="1">
      <alignment horizontal="center" vertical="center" wrapText="1"/>
      <protection hidden="1"/>
    </xf>
    <xf numFmtId="0" fontId="73" fillId="33" borderId="17" xfId="0" applyFont="1" applyFill="1" applyBorder="1" applyAlignment="1" applyProtection="1">
      <alignment horizontal="center" vertical="center" wrapText="1"/>
      <protection hidden="1"/>
    </xf>
    <xf numFmtId="0" fontId="0" fillId="39" borderId="18" xfId="0" applyFill="1" applyBorder="1" applyAlignment="1">
      <alignment horizontal="center" textRotation="90" wrapText="1"/>
    </xf>
    <xf numFmtId="0" fontId="84" fillId="33" borderId="23" xfId="0" applyNumberFormat="1" applyFont="1" applyFill="1" applyBorder="1" applyAlignment="1" applyProtection="1">
      <alignment horizontal="center" vertical="center" wrapText="1"/>
      <protection hidden="1" locked="0"/>
    </xf>
    <xf numFmtId="0" fontId="84" fillId="33" borderId="43" xfId="0" applyNumberFormat="1" applyFont="1" applyFill="1" applyBorder="1" applyAlignment="1" applyProtection="1">
      <alignment horizontal="center" vertical="center" wrapText="1"/>
      <protection hidden="1" locked="0"/>
    </xf>
    <xf numFmtId="0" fontId="84" fillId="33" borderId="50" xfId="0" applyNumberFormat="1" applyFont="1" applyFill="1" applyBorder="1" applyAlignment="1" applyProtection="1">
      <alignment horizontal="center" vertical="center" wrapText="1"/>
      <protection hidden="1" locked="0"/>
    </xf>
    <xf numFmtId="0" fontId="84" fillId="33" borderId="68" xfId="0" applyNumberFormat="1" applyFont="1" applyFill="1" applyBorder="1" applyAlignment="1" applyProtection="1">
      <alignment horizontal="center" vertical="center" wrapText="1"/>
      <protection hidden="1" locked="0"/>
    </xf>
    <xf numFmtId="49" fontId="84" fillId="33" borderId="23" xfId="0" applyNumberFormat="1" applyFont="1" applyFill="1" applyBorder="1" applyAlignment="1" applyProtection="1">
      <alignment horizontal="center"/>
      <protection hidden="1"/>
    </xf>
    <xf numFmtId="0" fontId="84" fillId="33" borderId="23" xfId="0" applyNumberFormat="1" applyFont="1" applyFill="1" applyBorder="1" applyAlignment="1" applyProtection="1">
      <alignment horizontal="center"/>
      <protection hidden="1"/>
    </xf>
    <xf numFmtId="49" fontId="84" fillId="33" borderId="50" xfId="0" applyNumberFormat="1" applyFont="1" applyFill="1" applyBorder="1" applyAlignment="1" applyProtection="1">
      <alignment horizontal="center"/>
      <protection hidden="1"/>
    </xf>
    <xf numFmtId="0" fontId="84" fillId="33" borderId="50" xfId="0" applyNumberFormat="1" applyFont="1" applyFill="1" applyBorder="1" applyAlignment="1" applyProtection="1">
      <alignment horizontal="center"/>
      <protection hidden="1"/>
    </xf>
    <xf numFmtId="0" fontId="87" fillId="41" borderId="33" xfId="0" applyFont="1" applyFill="1" applyBorder="1" applyAlignment="1" applyProtection="1">
      <alignment horizontal="center" vertical="center"/>
      <protection hidden="1"/>
    </xf>
    <xf numFmtId="0" fontId="87" fillId="41" borderId="31" xfId="0" applyFont="1" applyFill="1" applyBorder="1" applyAlignment="1" applyProtection="1">
      <alignment horizontal="center" vertical="center"/>
      <protection hidden="1"/>
    </xf>
    <xf numFmtId="0" fontId="87" fillId="41" borderId="26" xfId="0" applyFont="1" applyFill="1" applyBorder="1" applyAlignment="1" applyProtection="1">
      <alignment horizontal="center" vertical="center"/>
      <protection hidden="1"/>
    </xf>
    <xf numFmtId="0" fontId="87" fillId="41" borderId="23" xfId="0" applyFont="1" applyFill="1" applyBorder="1" applyAlignment="1" applyProtection="1">
      <alignment horizontal="center" vertical="center"/>
      <protection hidden="1"/>
    </xf>
    <xf numFmtId="0" fontId="87" fillId="41" borderId="65" xfId="0" applyFont="1" applyFill="1" applyBorder="1" applyAlignment="1" applyProtection="1">
      <alignment horizontal="center" vertical="center" wrapText="1"/>
      <protection hidden="1"/>
    </xf>
    <xf numFmtId="0" fontId="87" fillId="41" borderId="34" xfId="0" applyFont="1" applyFill="1" applyBorder="1" applyAlignment="1" applyProtection="1">
      <alignment horizontal="center" vertical="center" wrapText="1"/>
      <protection hidden="1"/>
    </xf>
    <xf numFmtId="0" fontId="87" fillId="41" borderId="30" xfId="0" applyFont="1" applyFill="1" applyBorder="1" applyAlignment="1" applyProtection="1">
      <alignment horizontal="center" vertical="center" wrapText="1"/>
      <protection hidden="1"/>
    </xf>
    <xf numFmtId="0" fontId="87" fillId="41" borderId="69" xfId="0" applyFont="1" applyFill="1" applyBorder="1" applyAlignment="1" applyProtection="1">
      <alignment horizontal="center" vertical="center" wrapText="1"/>
      <protection hidden="1"/>
    </xf>
    <xf numFmtId="0" fontId="73" fillId="33" borderId="17" xfId="0" applyFont="1" applyFill="1" applyBorder="1" applyAlignment="1" applyProtection="1">
      <alignment horizontal="center" vertical="center" textRotation="90" wrapText="1"/>
      <protection hidden="1"/>
    </xf>
    <xf numFmtId="0" fontId="73" fillId="42" borderId="18" xfId="0" applyFont="1" applyFill="1" applyBorder="1" applyAlignment="1" applyProtection="1">
      <alignment horizontal="center" vertical="center" wrapText="1"/>
      <protection hidden="1"/>
    </xf>
    <xf numFmtId="0" fontId="73" fillId="42" borderId="17" xfId="0" applyFont="1" applyFill="1" applyBorder="1" applyAlignment="1" applyProtection="1">
      <alignment horizontal="center" vertical="center" wrapText="1"/>
      <protection hidden="1"/>
    </xf>
    <xf numFmtId="0" fontId="83" fillId="43" borderId="10" xfId="0" applyFont="1" applyFill="1" applyBorder="1" applyAlignment="1" applyProtection="1">
      <alignment horizontal="center" vertical="center" wrapText="1"/>
      <protection hidden="1"/>
    </xf>
    <xf numFmtId="0" fontId="83" fillId="43" borderId="20" xfId="0" applyFont="1" applyFill="1" applyBorder="1" applyAlignment="1" applyProtection="1">
      <alignment horizontal="center" vertical="center" wrapText="1"/>
      <protection hidden="1"/>
    </xf>
    <xf numFmtId="0" fontId="83" fillId="43" borderId="21" xfId="0" applyFont="1" applyFill="1" applyBorder="1" applyAlignment="1" applyProtection="1">
      <alignment horizontal="center" vertical="center" wrapText="1"/>
      <protection hidden="1"/>
    </xf>
    <xf numFmtId="0" fontId="83" fillId="43" borderId="14" xfId="0" applyFont="1" applyFill="1" applyBorder="1" applyAlignment="1" applyProtection="1">
      <alignment horizontal="center" vertical="center" wrapText="1"/>
      <protection hidden="1"/>
    </xf>
    <xf numFmtId="0" fontId="83" fillId="43" borderId="13" xfId="0" applyFont="1" applyFill="1" applyBorder="1" applyAlignment="1" applyProtection="1">
      <alignment horizontal="center" vertical="center" wrapText="1"/>
      <protection hidden="1"/>
    </xf>
    <xf numFmtId="0" fontId="83" fillId="43" borderId="54" xfId="0" applyFont="1" applyFill="1" applyBorder="1" applyAlignment="1" applyProtection="1">
      <alignment horizontal="center" vertical="center" wrapText="1"/>
      <protection hidden="1"/>
    </xf>
    <xf numFmtId="0" fontId="73" fillId="42" borderId="60" xfId="0" applyFont="1" applyFill="1" applyBorder="1" applyAlignment="1" applyProtection="1">
      <alignment horizontal="center" vertical="center" wrapText="1"/>
      <protection hidden="1"/>
    </xf>
    <xf numFmtId="0" fontId="73" fillId="42" borderId="70" xfId="0" applyFont="1" applyFill="1" applyBorder="1" applyAlignment="1" applyProtection="1">
      <alignment horizontal="center" vertical="center" wrapText="1"/>
      <protection hidden="1"/>
    </xf>
    <xf numFmtId="0" fontId="73" fillId="42" borderId="71" xfId="0" applyFont="1" applyFill="1" applyBorder="1" applyAlignment="1" applyProtection="1">
      <alignment horizontal="center" vertical="center" wrapText="1"/>
      <protection hidden="1"/>
    </xf>
    <xf numFmtId="0" fontId="73" fillId="42" borderId="35" xfId="0" applyFont="1" applyFill="1" applyBorder="1" applyAlignment="1" applyProtection="1">
      <alignment horizontal="center" vertical="center" wrapText="1"/>
      <protection hidden="1"/>
    </xf>
    <xf numFmtId="0" fontId="73" fillId="13" borderId="72" xfId="0" applyFont="1" applyFill="1" applyBorder="1" applyAlignment="1" applyProtection="1">
      <alignment horizontal="center" vertical="center" wrapText="1"/>
      <protection hidden="1"/>
    </xf>
    <xf numFmtId="0" fontId="73" fillId="13" borderId="19" xfId="0" applyFont="1" applyFill="1" applyBorder="1" applyAlignment="1" applyProtection="1">
      <alignment horizontal="center" vertical="center" wrapText="1"/>
      <protection hidden="1"/>
    </xf>
    <xf numFmtId="0" fontId="73" fillId="13" borderId="18" xfId="0" applyFont="1" applyFill="1" applyBorder="1" applyAlignment="1" applyProtection="1">
      <alignment horizontal="center" vertical="center" wrapText="1"/>
      <protection hidden="1"/>
    </xf>
    <xf numFmtId="0" fontId="83" fillId="41" borderId="73" xfId="0" applyFont="1" applyFill="1" applyBorder="1" applyAlignment="1" applyProtection="1">
      <alignment horizontal="center" vertical="center" wrapText="1"/>
      <protection hidden="1"/>
    </xf>
    <xf numFmtId="0" fontId="83" fillId="41" borderId="20" xfId="0" applyFont="1" applyFill="1" applyBorder="1" applyAlignment="1" applyProtection="1">
      <alignment horizontal="center" vertical="center" wrapText="1"/>
      <protection hidden="1"/>
    </xf>
    <xf numFmtId="0" fontId="83" fillId="41" borderId="21" xfId="0" applyFont="1" applyFill="1" applyBorder="1" applyAlignment="1" applyProtection="1">
      <alignment horizontal="center" vertical="center" wrapText="1"/>
      <protection hidden="1"/>
    </xf>
    <xf numFmtId="0" fontId="83" fillId="41" borderId="66" xfId="0" applyFont="1" applyFill="1" applyBorder="1" applyAlignment="1" applyProtection="1">
      <alignment horizontal="center" vertical="center" wrapText="1"/>
      <protection hidden="1"/>
    </xf>
    <xf numFmtId="0" fontId="83" fillId="41" borderId="13" xfId="0" applyFont="1" applyFill="1" applyBorder="1" applyAlignment="1" applyProtection="1">
      <alignment horizontal="center" vertical="center" wrapText="1"/>
      <protection hidden="1"/>
    </xf>
    <xf numFmtId="0" fontId="83" fillId="41" borderId="54" xfId="0" applyFont="1" applyFill="1" applyBorder="1" applyAlignment="1" applyProtection="1">
      <alignment horizontal="center" vertical="center" wrapText="1"/>
      <protection hidden="1"/>
    </xf>
    <xf numFmtId="0" fontId="73" fillId="44" borderId="19" xfId="0" applyFont="1" applyFill="1" applyBorder="1" applyAlignment="1" applyProtection="1">
      <alignment horizontal="center" textRotation="90" wrapText="1"/>
      <protection hidden="1"/>
    </xf>
    <xf numFmtId="0" fontId="73" fillId="13" borderId="19" xfId="0" applyFont="1" applyFill="1" applyBorder="1" applyAlignment="1">
      <alignment horizontal="center" textRotation="90" wrapText="1"/>
    </xf>
    <xf numFmtId="0" fontId="73" fillId="13" borderId="18" xfId="0" applyFont="1" applyFill="1" applyBorder="1" applyAlignment="1">
      <alignment horizontal="center" textRotation="90" wrapText="1"/>
    </xf>
    <xf numFmtId="0" fontId="73" fillId="44" borderId="18" xfId="0" applyFont="1" applyFill="1" applyBorder="1" applyAlignment="1" applyProtection="1">
      <alignment horizontal="center" textRotation="90" wrapText="1"/>
      <protection hidden="1"/>
    </xf>
    <xf numFmtId="0" fontId="73" fillId="13" borderId="17" xfId="0" applyFont="1" applyFill="1" applyBorder="1" applyAlignment="1">
      <alignment horizontal="center" textRotation="90" wrapText="1"/>
    </xf>
    <xf numFmtId="0" fontId="73" fillId="13" borderId="58" xfId="0" applyFont="1" applyFill="1" applyBorder="1" applyAlignment="1" applyProtection="1">
      <alignment horizontal="center" vertical="center" wrapText="1"/>
      <protection hidden="1"/>
    </xf>
    <xf numFmtId="0" fontId="73" fillId="13" borderId="17" xfId="0" applyFont="1" applyFill="1" applyBorder="1" applyAlignment="1" applyProtection="1">
      <alignment horizontal="center" vertical="center" wrapText="1"/>
      <protection hidden="1"/>
    </xf>
    <xf numFmtId="0" fontId="13" fillId="33" borderId="0" xfId="0" applyFont="1" applyFill="1" applyBorder="1" applyAlignment="1" applyProtection="1">
      <alignment horizontal="center"/>
      <protection hidden="1"/>
    </xf>
    <xf numFmtId="0" fontId="13" fillId="33" borderId="0" xfId="0" applyFont="1" applyFill="1" applyBorder="1" applyAlignment="1" applyProtection="1">
      <alignment horizontal="center"/>
      <protection hidden="1"/>
    </xf>
    <xf numFmtId="0" fontId="13" fillId="33" borderId="12" xfId="0" applyFont="1" applyFill="1" applyBorder="1" applyAlignment="1" applyProtection="1">
      <alignment horizontal="center"/>
      <protection hidden="1"/>
    </xf>
    <xf numFmtId="0" fontId="73" fillId="13" borderId="69" xfId="0" applyFont="1" applyFill="1" applyBorder="1" applyAlignment="1" applyProtection="1">
      <alignment horizontal="center" vertical="center" wrapText="1"/>
      <protection hidden="1"/>
    </xf>
    <xf numFmtId="0" fontId="73" fillId="13" borderId="49" xfId="0" applyFont="1" applyFill="1" applyBorder="1" applyAlignment="1" applyProtection="1">
      <alignment horizontal="center" vertical="center" wrapText="1"/>
      <protection hidden="1"/>
    </xf>
    <xf numFmtId="0" fontId="73" fillId="44" borderId="18" xfId="0" applyFont="1" applyFill="1" applyBorder="1" applyAlignment="1" applyProtection="1">
      <alignment horizontal="center" vertical="center" wrapText="1"/>
      <protection hidden="1"/>
    </xf>
    <xf numFmtId="0" fontId="73" fillId="44" borderId="17" xfId="0" applyFont="1" applyFill="1" applyBorder="1" applyAlignment="1" applyProtection="1">
      <alignment horizontal="center" vertical="center" wrapText="1"/>
      <protection hidden="1"/>
    </xf>
    <xf numFmtId="0" fontId="73" fillId="44" borderId="60" xfId="0" applyFont="1" applyFill="1" applyBorder="1" applyAlignment="1" applyProtection="1">
      <alignment horizontal="center" vertical="center" wrapText="1"/>
      <protection hidden="1"/>
    </xf>
    <xf numFmtId="0" fontId="73" fillId="42" borderId="19" xfId="0" applyFont="1" applyFill="1" applyBorder="1" applyAlignment="1" applyProtection="1">
      <alignment horizontal="center" vertical="center" wrapText="1"/>
      <protection hidden="1"/>
    </xf>
    <xf numFmtId="0" fontId="73" fillId="37" borderId="69" xfId="0" applyFont="1" applyFill="1" applyBorder="1" applyAlignment="1" applyProtection="1">
      <alignment horizontal="center" vertical="center" wrapText="1"/>
      <protection hidden="1"/>
    </xf>
    <xf numFmtId="0" fontId="73" fillId="37" borderId="49" xfId="0" applyFont="1" applyFill="1" applyBorder="1" applyAlignment="1" applyProtection="1">
      <alignment horizontal="center" vertical="center" wrapText="1"/>
      <protection hidden="1"/>
    </xf>
    <xf numFmtId="0" fontId="73" fillId="37" borderId="34" xfId="0" applyFont="1" applyFill="1" applyBorder="1" applyAlignment="1" applyProtection="1">
      <alignment horizontal="center" vertical="center" wrapText="1"/>
      <protection hidden="1"/>
    </xf>
    <xf numFmtId="1" fontId="68" fillId="36" borderId="25" xfId="0" applyNumberFormat="1" applyFont="1" applyFill="1" applyBorder="1" applyAlignment="1" applyProtection="1">
      <alignment horizontal="center" vertical="center"/>
      <protection hidden="1"/>
    </xf>
    <xf numFmtId="0" fontId="68" fillId="33" borderId="0" xfId="0" applyFont="1" applyFill="1" applyBorder="1" applyAlignment="1" applyProtection="1">
      <alignment horizontal="left" wrapText="1"/>
      <protection hidden="1"/>
    </xf>
    <xf numFmtId="0" fontId="68" fillId="33" borderId="74" xfId="0" applyFont="1" applyFill="1" applyBorder="1" applyAlignment="1" applyProtection="1">
      <alignment horizontal="left" wrapText="1"/>
      <protection hidden="1"/>
    </xf>
    <xf numFmtId="164" fontId="0" fillId="36" borderId="0" xfId="0" applyNumberFormat="1" applyFill="1" applyBorder="1" applyAlignment="1" applyProtection="1">
      <alignment horizontal="center" vertical="center"/>
      <protection hidden="1"/>
    </xf>
    <xf numFmtId="0" fontId="13" fillId="41" borderId="16" xfId="0" applyFont="1" applyFill="1" applyBorder="1" applyAlignment="1" applyProtection="1">
      <alignment horizontal="center" vertical="center" wrapText="1"/>
      <protection hidden="1"/>
    </xf>
    <xf numFmtId="0" fontId="13" fillId="41" borderId="50" xfId="0" applyFont="1" applyFill="1" applyBorder="1" applyAlignment="1" applyProtection="1">
      <alignment horizontal="center" vertical="center" wrapText="1"/>
      <protection hidden="1"/>
    </xf>
    <xf numFmtId="0" fontId="13" fillId="41" borderId="49" xfId="0" applyFont="1" applyFill="1" applyBorder="1" applyAlignment="1" applyProtection="1">
      <alignment horizontal="center" vertical="center" wrapText="1"/>
      <protection hidden="1"/>
    </xf>
    <xf numFmtId="1" fontId="13" fillId="36" borderId="16" xfId="0" applyNumberFormat="1" applyFont="1" applyFill="1" applyBorder="1" applyAlignment="1" applyProtection="1">
      <alignment horizontal="center" vertical="center" wrapText="1"/>
      <protection hidden="1"/>
    </xf>
    <xf numFmtId="1" fontId="13" fillId="36" borderId="50" xfId="0" applyNumberFormat="1" applyFont="1" applyFill="1" applyBorder="1" applyAlignment="1" applyProtection="1">
      <alignment horizontal="center" vertical="center" wrapText="1"/>
      <protection hidden="1"/>
    </xf>
    <xf numFmtId="1" fontId="13" fillId="36" borderId="49" xfId="0" applyNumberFormat="1" applyFont="1" applyFill="1" applyBorder="1" applyAlignment="1" applyProtection="1">
      <alignment horizontal="center" vertical="center" wrapText="1"/>
      <protection hidden="1"/>
    </xf>
    <xf numFmtId="164" fontId="68" fillId="33" borderId="0" xfId="0" applyNumberFormat="1" applyFont="1" applyFill="1" applyBorder="1" applyAlignment="1" applyProtection="1">
      <alignment horizontal="left" vertical="center"/>
      <protection hidden="1"/>
    </xf>
    <xf numFmtId="164" fontId="68" fillId="33" borderId="74" xfId="0" applyNumberFormat="1" applyFont="1" applyFill="1" applyBorder="1" applyAlignment="1" applyProtection="1">
      <alignment horizontal="left" vertical="center"/>
      <protection hidden="1"/>
    </xf>
    <xf numFmtId="1" fontId="68" fillId="36" borderId="16" xfId="0" applyNumberFormat="1" applyFont="1" applyFill="1" applyBorder="1" applyAlignment="1" applyProtection="1">
      <alignment horizontal="center" vertical="center"/>
      <protection hidden="1"/>
    </xf>
    <xf numFmtId="1" fontId="68" fillId="36" borderId="50" xfId="0" applyNumberFormat="1" applyFont="1" applyFill="1" applyBorder="1" applyAlignment="1" applyProtection="1">
      <alignment horizontal="center" vertical="center"/>
      <protection hidden="1"/>
    </xf>
    <xf numFmtId="1" fontId="68" fillId="36" borderId="49" xfId="0" applyNumberFormat="1" applyFont="1" applyFill="1" applyBorder="1" applyAlignment="1" applyProtection="1">
      <alignment horizontal="center" vertical="center"/>
      <protection hidden="1"/>
    </xf>
    <xf numFmtId="0" fontId="68" fillId="33" borderId="0" xfId="0" applyFont="1" applyFill="1" applyBorder="1" applyAlignment="1" applyProtection="1">
      <alignment horizontal="right" vertical="center" wrapText="1"/>
      <protection hidden="1"/>
    </xf>
    <xf numFmtId="0" fontId="0" fillId="0" borderId="55" xfId="0" applyBorder="1" applyAlignment="1">
      <alignment horizontal="center"/>
    </xf>
    <xf numFmtId="0" fontId="0" fillId="0" borderId="56" xfId="0" applyBorder="1" applyAlignment="1">
      <alignment horizontal="center"/>
    </xf>
    <xf numFmtId="0" fontId="0" fillId="0" borderId="75" xfId="0" applyBorder="1" applyAlignment="1">
      <alignment horizontal="center"/>
    </xf>
    <xf numFmtId="0" fontId="0" fillId="0" borderId="0" xfId="0" applyBorder="1" applyAlignment="1">
      <alignment horizontal="center"/>
    </xf>
    <xf numFmtId="0" fontId="73" fillId="33" borderId="0" xfId="0" applyFont="1" applyFill="1" applyBorder="1" applyAlignment="1" applyProtection="1">
      <alignment horizontal="left" vertical="top" wrapText="1"/>
      <protection hidden="1"/>
    </xf>
    <xf numFmtId="0" fontId="0" fillId="0" borderId="51" xfId="0" applyBorder="1" applyAlignment="1">
      <alignment horizontal="center"/>
    </xf>
    <xf numFmtId="0" fontId="0" fillId="0" borderId="52" xfId="0" applyBorder="1" applyAlignment="1">
      <alignment horizontal="center"/>
    </xf>
    <xf numFmtId="0" fontId="0" fillId="33" borderId="0" xfId="0" applyFill="1" applyBorder="1" applyAlignment="1" applyProtection="1">
      <alignment horizontal="center"/>
      <protection hidden="1"/>
    </xf>
    <xf numFmtId="49" fontId="0" fillId="33" borderId="76" xfId="0" applyNumberFormat="1" applyFill="1" applyBorder="1" applyAlignment="1" applyProtection="1">
      <alignment horizontal="center" vertical="center"/>
      <protection hidden="1"/>
    </xf>
    <xf numFmtId="49" fontId="0" fillId="33" borderId="0" xfId="0" applyNumberFormat="1" applyFill="1" applyBorder="1" applyAlignment="1" applyProtection="1">
      <alignment horizontal="center" vertical="center"/>
      <protection hidden="1"/>
    </xf>
    <xf numFmtId="1" fontId="0" fillId="33" borderId="0" xfId="0" applyNumberFormat="1" applyFill="1" applyBorder="1" applyAlignment="1" applyProtection="1">
      <alignment horizontal="center" vertical="center"/>
      <protection hidden="1"/>
    </xf>
    <xf numFmtId="1" fontId="0" fillId="33" borderId="77" xfId="0" applyNumberFormat="1" applyFill="1" applyBorder="1" applyAlignment="1" applyProtection="1">
      <alignment horizontal="center" vertical="center"/>
      <protection hidden="1"/>
    </xf>
    <xf numFmtId="164" fontId="0" fillId="33" borderId="31" xfId="0" applyNumberFormat="1" applyFill="1" applyBorder="1" applyAlignment="1" applyProtection="1">
      <alignment horizontal="center" vertical="center"/>
      <protection hidden="1"/>
    </xf>
    <xf numFmtId="164" fontId="0" fillId="33" borderId="32" xfId="0" applyNumberFormat="1" applyFill="1" applyBorder="1" applyAlignment="1" applyProtection="1">
      <alignment horizontal="center" vertical="center"/>
      <protection hidden="1"/>
    </xf>
    <xf numFmtId="164" fontId="0" fillId="33" borderId="77" xfId="0" applyNumberFormat="1" applyFill="1" applyBorder="1" applyAlignment="1" applyProtection="1">
      <alignment horizontal="center" vertical="center"/>
      <protection hidden="1"/>
    </xf>
    <xf numFmtId="164" fontId="0" fillId="33" borderId="78" xfId="0" applyNumberFormat="1" applyFill="1" applyBorder="1" applyAlignment="1" applyProtection="1">
      <alignment horizontal="center" vertical="center"/>
      <protection hidden="1"/>
    </xf>
    <xf numFmtId="49" fontId="0" fillId="33" borderId="31" xfId="0" applyNumberFormat="1" applyFill="1" applyBorder="1" applyAlignment="1" applyProtection="1">
      <alignment horizontal="center" vertical="center"/>
      <protection hidden="1"/>
    </xf>
    <xf numFmtId="49" fontId="0" fillId="33" borderId="77" xfId="0" applyNumberFormat="1" applyFill="1" applyBorder="1" applyAlignment="1" applyProtection="1">
      <alignment horizontal="center" vertical="center"/>
      <protection hidden="1"/>
    </xf>
    <xf numFmtId="164" fontId="0" fillId="33" borderId="76" xfId="0" applyNumberFormat="1" applyFill="1" applyBorder="1" applyAlignment="1" applyProtection="1">
      <alignment horizontal="center" vertical="center"/>
      <protection hidden="1"/>
    </xf>
    <xf numFmtId="164" fontId="0" fillId="33" borderId="79" xfId="0" applyNumberFormat="1" applyFill="1" applyBorder="1" applyAlignment="1" applyProtection="1">
      <alignment horizontal="center" vertical="center"/>
      <protection hidden="1"/>
    </xf>
    <xf numFmtId="164" fontId="0" fillId="33" borderId="0" xfId="0" applyNumberFormat="1" applyFill="1" applyBorder="1" applyAlignment="1" applyProtection="1">
      <alignment horizontal="center" vertical="center"/>
      <protection hidden="1"/>
    </xf>
    <xf numFmtId="164" fontId="0" fillId="33" borderId="12" xfId="0" applyNumberFormat="1" applyFill="1" applyBorder="1" applyAlignment="1" applyProtection="1">
      <alignment horizontal="center" vertical="center"/>
      <protection hidden="1"/>
    </xf>
    <xf numFmtId="0" fontId="71" fillId="33" borderId="0" xfId="0" applyFont="1" applyFill="1" applyBorder="1" applyAlignment="1" applyProtection="1">
      <alignment horizontal="center" wrapText="1"/>
      <protection hidden="1"/>
    </xf>
    <xf numFmtId="0" fontId="73" fillId="0" borderId="75" xfId="0" applyFont="1" applyBorder="1" applyAlignment="1">
      <alignment horizontal="center" wrapText="1"/>
    </xf>
    <xf numFmtId="164" fontId="0" fillId="33" borderId="0" xfId="0" applyNumberFormat="1" applyFill="1" applyBorder="1" applyAlignment="1" applyProtection="1">
      <alignment horizontal="center"/>
      <protection hidden="1"/>
    </xf>
    <xf numFmtId="1" fontId="0" fillId="33" borderId="76" xfId="0" applyNumberFormat="1" applyFill="1" applyBorder="1" applyAlignment="1" applyProtection="1">
      <alignment horizontal="center" vertical="center"/>
      <protection hidden="1"/>
    </xf>
    <xf numFmtId="0" fontId="79" fillId="33" borderId="11" xfId="0" applyFont="1" applyFill="1" applyBorder="1" applyAlignment="1">
      <alignment horizontal="left" wrapText="1"/>
    </xf>
    <xf numFmtId="0" fontId="80" fillId="33" borderId="0" xfId="0" applyFont="1" applyFill="1" applyBorder="1" applyAlignment="1">
      <alignment horizontal="left" wrapText="1"/>
    </xf>
    <xf numFmtId="0" fontId="80" fillId="33" borderId="12" xfId="0" applyFont="1" applyFill="1" applyBorder="1" applyAlignment="1">
      <alignment horizontal="left" wrapText="1"/>
    </xf>
    <xf numFmtId="0" fontId="80" fillId="33" borderId="11" xfId="0" applyFont="1" applyFill="1" applyBorder="1" applyAlignment="1">
      <alignment horizontal="left" wrapText="1"/>
    </xf>
    <xf numFmtId="0" fontId="75" fillId="33" borderId="26" xfId="0" applyFont="1" applyFill="1" applyBorder="1" applyAlignment="1" applyProtection="1">
      <alignment horizontal="left" vertical="center" wrapText="1"/>
      <protection hidden="1"/>
    </xf>
    <xf numFmtId="0" fontId="75" fillId="33" borderId="23" xfId="0" applyFont="1" applyFill="1" applyBorder="1" applyAlignment="1" applyProtection="1">
      <alignment horizontal="left" vertical="center" wrapText="1"/>
      <protection hidden="1"/>
    </xf>
    <xf numFmtId="0" fontId="70" fillId="33" borderId="31" xfId="0" applyFont="1" applyFill="1" applyBorder="1" applyAlignment="1" applyProtection="1">
      <alignment horizontal="left" vertical="center" wrapText="1"/>
      <protection hidden="1"/>
    </xf>
    <xf numFmtId="0" fontId="70" fillId="33" borderId="0" xfId="0" applyFont="1" applyFill="1" applyBorder="1" applyAlignment="1" applyProtection="1">
      <alignment horizontal="left" vertical="center" wrapText="1"/>
      <protection hidden="1"/>
    </xf>
    <xf numFmtId="0" fontId="70" fillId="33" borderId="23" xfId="0" applyFont="1" applyFill="1" applyBorder="1" applyAlignment="1" applyProtection="1">
      <alignment horizontal="left" vertical="center" wrapText="1"/>
      <protection hidden="1"/>
    </xf>
    <xf numFmtId="0" fontId="0" fillId="33" borderId="0" xfId="0" applyFill="1" applyBorder="1" applyAlignment="1">
      <alignment/>
    </xf>
    <xf numFmtId="0" fontId="8" fillId="33" borderId="31" xfId="0" applyFont="1" applyFill="1" applyBorder="1" applyAlignment="1" applyProtection="1">
      <alignment horizontal="left" vertical="center" wrapText="1"/>
      <protection hidden="1"/>
    </xf>
    <xf numFmtId="0" fontId="8" fillId="33" borderId="0" xfId="0" applyFont="1" applyFill="1" applyBorder="1" applyAlignment="1" applyProtection="1">
      <alignment horizontal="left" vertical="center" wrapText="1"/>
      <protection hidden="1"/>
    </xf>
    <xf numFmtId="0" fontId="0" fillId="33" borderId="0" xfId="0" applyFill="1" applyBorder="1" applyAlignment="1" applyProtection="1">
      <alignment horizontal="center" vertical="center"/>
      <protection hidden="1"/>
    </xf>
    <xf numFmtId="0" fontId="70" fillId="33" borderId="0" xfId="0" applyFont="1" applyFill="1" applyBorder="1" applyAlignment="1" applyProtection="1">
      <alignment horizontal="left" vertical="top" wrapText="1"/>
      <protection hidden="1"/>
    </xf>
    <xf numFmtId="0" fontId="87" fillId="33" borderId="11" xfId="0" applyFont="1" applyFill="1" applyBorder="1" applyAlignment="1" applyProtection="1">
      <alignment horizontal="center" vertical="center" wrapText="1"/>
      <protection hidden="1"/>
    </xf>
    <xf numFmtId="0" fontId="87" fillId="0" borderId="0" xfId="0" applyFont="1" applyBorder="1" applyAlignment="1">
      <alignment vertical="center" wrapText="1"/>
    </xf>
    <xf numFmtId="0" fontId="87" fillId="0" borderId="14" xfId="0" applyFont="1" applyBorder="1" applyAlignment="1">
      <alignment vertical="center" wrapText="1"/>
    </xf>
    <xf numFmtId="0" fontId="87" fillId="0" borderId="13" xfId="0" applyFont="1" applyBorder="1" applyAlignment="1">
      <alignment vertical="center" wrapText="1"/>
    </xf>
    <xf numFmtId="0" fontId="0" fillId="33" borderId="0" xfId="0" applyFill="1" applyBorder="1" applyAlignment="1">
      <alignment horizontal="center" vertical="center"/>
    </xf>
    <xf numFmtId="0" fontId="71" fillId="33" borderId="0" xfId="0" applyFont="1" applyFill="1" applyBorder="1" applyAlignment="1" applyProtection="1">
      <alignment horizontal="center" vertical="center"/>
      <protection hidden="1"/>
    </xf>
    <xf numFmtId="0" fontId="72" fillId="33" borderId="11" xfId="0" applyFont="1" applyFill="1" applyBorder="1" applyAlignment="1">
      <alignment horizontal="right"/>
    </xf>
    <xf numFmtId="0" fontId="72" fillId="33" borderId="80" xfId="0" applyFont="1" applyFill="1" applyBorder="1" applyAlignment="1">
      <alignment horizontal="right"/>
    </xf>
    <xf numFmtId="0" fontId="72" fillId="33" borderId="11" xfId="0" applyFont="1" applyFill="1" applyBorder="1" applyAlignment="1" applyProtection="1">
      <alignment horizontal="center"/>
      <protection hidden="1"/>
    </xf>
    <xf numFmtId="164" fontId="68" fillId="36" borderId="25" xfId="0" applyNumberFormat="1" applyFont="1" applyFill="1" applyBorder="1" applyAlignment="1" applyProtection="1">
      <alignment horizontal="center" vertical="center"/>
      <protection hidden="1"/>
    </xf>
    <xf numFmtId="164" fontId="68" fillId="36" borderId="29" xfId="0" applyNumberFormat="1" applyFont="1" applyFill="1" applyBorder="1" applyAlignment="1" applyProtection="1">
      <alignment horizontal="center" vertical="center"/>
      <protection hidden="1"/>
    </xf>
    <xf numFmtId="164" fontId="13" fillId="36" borderId="16" xfId="0" applyNumberFormat="1" applyFont="1" applyFill="1" applyBorder="1" applyAlignment="1" applyProtection="1">
      <alignment horizontal="center" vertical="center" wrapText="1"/>
      <protection hidden="1"/>
    </xf>
    <xf numFmtId="0" fontId="13" fillId="36" borderId="68" xfId="0" applyFont="1" applyFill="1" applyBorder="1" applyAlignment="1" applyProtection="1">
      <alignment horizontal="center" vertical="center" wrapText="1"/>
      <protection hidden="1"/>
    </xf>
    <xf numFmtId="0" fontId="68" fillId="33" borderId="13" xfId="0" applyFont="1" applyFill="1" applyBorder="1" applyAlignment="1" applyProtection="1">
      <alignment horizontal="left"/>
      <protection hidden="1"/>
    </xf>
    <xf numFmtId="0" fontId="68" fillId="33" borderId="81" xfId="0" applyFont="1" applyFill="1" applyBorder="1" applyAlignment="1" applyProtection="1">
      <alignment horizontal="left"/>
      <protection hidden="1"/>
    </xf>
    <xf numFmtId="0" fontId="9" fillId="33" borderId="11" xfId="0" applyFont="1" applyFill="1" applyBorder="1" applyAlignment="1" applyProtection="1">
      <alignment horizontal="left" vertical="center" wrapText="1"/>
      <protection hidden="1"/>
    </xf>
    <xf numFmtId="0" fontId="0" fillId="0" borderId="0" xfId="0" applyBorder="1" applyAlignment="1">
      <alignment/>
    </xf>
    <xf numFmtId="164" fontId="0" fillId="33" borderId="13" xfId="0" applyNumberFormat="1" applyFill="1" applyBorder="1" applyAlignment="1" applyProtection="1">
      <alignment horizontal="center" vertical="center"/>
      <protection hidden="1"/>
    </xf>
    <xf numFmtId="164" fontId="0" fillId="33" borderId="54" xfId="0" applyNumberFormat="1" applyFill="1" applyBorder="1" applyAlignment="1" applyProtection="1">
      <alignment horizontal="center" vertical="center"/>
      <protection hidden="1"/>
    </xf>
    <xf numFmtId="164" fontId="68" fillId="36" borderId="16" xfId="0" applyNumberFormat="1" applyFont="1" applyFill="1" applyBorder="1" applyAlignment="1" applyProtection="1">
      <alignment horizontal="center" vertical="center"/>
      <protection hidden="1"/>
    </xf>
    <xf numFmtId="164" fontId="68" fillId="36" borderId="68" xfId="0" applyNumberFormat="1" applyFont="1" applyFill="1" applyBorder="1" applyAlignment="1" applyProtection="1">
      <alignment horizontal="center" vertical="center"/>
      <protection hidden="1"/>
    </xf>
    <xf numFmtId="0" fontId="81" fillId="33" borderId="11" xfId="0" applyFont="1" applyFill="1" applyBorder="1" applyAlignment="1" applyProtection="1">
      <alignment horizontal="center" vertical="top" wrapText="1"/>
      <protection hidden="1"/>
    </xf>
    <xf numFmtId="0" fontId="81" fillId="33" borderId="0" xfId="0" applyFont="1" applyFill="1" applyBorder="1" applyAlignment="1" applyProtection="1">
      <alignment horizontal="center" vertical="top" wrapText="1"/>
      <protection hidden="1"/>
    </xf>
    <xf numFmtId="0" fontId="13" fillId="41" borderId="68" xfId="0" applyFont="1" applyFill="1" applyBorder="1" applyAlignment="1" applyProtection="1">
      <alignment horizontal="center" vertical="center" wrapText="1"/>
      <protection hidden="1"/>
    </xf>
    <xf numFmtId="0" fontId="72" fillId="33" borderId="11" xfId="0" applyFont="1" applyFill="1" applyBorder="1" applyAlignment="1" applyProtection="1">
      <alignment horizontal="left" vertical="center" wrapText="1"/>
      <protection hidden="1"/>
    </xf>
    <xf numFmtId="0" fontId="0" fillId="0" borderId="0" xfId="0" applyBorder="1" applyAlignment="1">
      <alignment horizontal="left" vertical="center"/>
    </xf>
    <xf numFmtId="0" fontId="0" fillId="0" borderId="11" xfId="0" applyBorder="1" applyAlignment="1">
      <alignment horizontal="left" vertical="center"/>
    </xf>
    <xf numFmtId="0" fontId="73" fillId="33" borderId="0" xfId="0" applyFont="1" applyFill="1" applyBorder="1" applyAlignment="1" applyProtection="1">
      <alignment vertical="top" wrapText="1"/>
      <protection hidden="1"/>
    </xf>
    <xf numFmtId="0" fontId="13" fillId="41" borderId="65" xfId="0" applyFont="1" applyFill="1" applyBorder="1" applyAlignment="1" applyProtection="1">
      <alignment horizontal="center" vertical="center" wrapText="1"/>
      <protection hidden="1"/>
    </xf>
    <xf numFmtId="0" fontId="13" fillId="41" borderId="34" xfId="0" applyFont="1" applyFill="1" applyBorder="1" applyAlignment="1" applyProtection="1">
      <alignment horizontal="center" vertical="center" wrapText="1"/>
      <protection hidden="1"/>
    </xf>
    <xf numFmtId="0" fontId="13" fillId="41" borderId="58" xfId="0" applyFont="1" applyFill="1" applyBorder="1" applyAlignment="1" applyProtection="1">
      <alignment horizontal="center" vertical="center" wrapText="1"/>
      <protection hidden="1"/>
    </xf>
    <xf numFmtId="0" fontId="13" fillId="41" borderId="74" xfId="0" applyFont="1" applyFill="1" applyBorder="1" applyAlignment="1" applyProtection="1">
      <alignment horizontal="center" vertical="center" wrapText="1"/>
      <protection hidden="1"/>
    </xf>
    <xf numFmtId="0" fontId="13" fillId="41" borderId="66" xfId="0" applyFont="1" applyFill="1" applyBorder="1" applyAlignment="1" applyProtection="1">
      <alignment horizontal="center" vertical="center" wrapText="1"/>
      <protection hidden="1"/>
    </xf>
    <xf numFmtId="0" fontId="13" fillId="41" borderId="81" xfId="0" applyFont="1" applyFill="1" applyBorder="1" applyAlignment="1" applyProtection="1">
      <alignment horizontal="center" vertical="center" wrapText="1"/>
      <protection hidden="1"/>
    </xf>
    <xf numFmtId="0" fontId="13" fillId="41" borderId="31" xfId="0" applyFont="1" applyFill="1" applyBorder="1" applyAlignment="1" applyProtection="1">
      <alignment horizontal="center" vertical="center" wrapText="1"/>
      <protection hidden="1"/>
    </xf>
    <xf numFmtId="0" fontId="13" fillId="41" borderId="32" xfId="0" applyFont="1" applyFill="1" applyBorder="1" applyAlignment="1" applyProtection="1">
      <alignment horizontal="center" vertical="center" wrapText="1"/>
      <protection hidden="1"/>
    </xf>
    <xf numFmtId="0" fontId="13" fillId="41" borderId="0" xfId="0" applyFont="1" applyFill="1" applyBorder="1" applyAlignment="1" applyProtection="1">
      <alignment horizontal="center" vertical="center" wrapText="1"/>
      <protection hidden="1"/>
    </xf>
    <xf numFmtId="0" fontId="13" fillId="41" borderId="12" xfId="0" applyFont="1" applyFill="1" applyBorder="1" applyAlignment="1" applyProtection="1">
      <alignment horizontal="center" vertical="center" wrapText="1"/>
      <protection hidden="1"/>
    </xf>
    <xf numFmtId="0" fontId="13" fillId="41" borderId="13" xfId="0" applyFont="1" applyFill="1" applyBorder="1" applyAlignment="1" applyProtection="1">
      <alignment horizontal="center" vertical="center" wrapText="1"/>
      <protection hidden="1"/>
    </xf>
    <xf numFmtId="0" fontId="13" fillId="41" borderId="54" xfId="0" applyFont="1" applyFill="1" applyBorder="1" applyAlignment="1" applyProtection="1">
      <alignment horizontal="center" vertical="center" wrapText="1"/>
      <protection hidden="1"/>
    </xf>
    <xf numFmtId="0" fontId="13" fillId="36" borderId="69" xfId="0" applyFont="1" applyFill="1" applyBorder="1" applyAlignment="1" applyProtection="1">
      <alignment horizontal="center" vertical="center"/>
      <protection hidden="1"/>
    </xf>
    <xf numFmtId="0" fontId="13" fillId="36" borderId="18" xfId="0" applyFont="1" applyFill="1" applyBorder="1" applyAlignment="1" applyProtection="1">
      <alignment horizontal="center" vertical="center"/>
      <protection hidden="1"/>
    </xf>
    <xf numFmtId="0" fontId="13" fillId="36" borderId="49" xfId="0" applyFont="1" applyFill="1" applyBorder="1" applyAlignment="1" applyProtection="1">
      <alignment horizontal="center" vertical="center"/>
      <protection hidden="1"/>
    </xf>
    <xf numFmtId="0" fontId="13" fillId="36" borderId="17" xfId="0" applyFont="1" applyFill="1" applyBorder="1" applyAlignment="1" applyProtection="1">
      <alignment horizontal="center" vertical="center"/>
      <protection hidden="1"/>
    </xf>
    <xf numFmtId="0" fontId="13" fillId="36" borderId="82" xfId="0" applyFont="1" applyFill="1" applyBorder="1" applyAlignment="1" applyProtection="1">
      <alignment horizontal="center" vertical="center"/>
      <protection hidden="1"/>
    </xf>
    <xf numFmtId="0" fontId="13" fillId="36" borderId="25" xfId="0" applyFont="1" applyFill="1" applyBorder="1" applyAlignment="1" applyProtection="1">
      <alignment horizontal="center" vertical="center"/>
      <protection hidden="1"/>
    </xf>
    <xf numFmtId="0" fontId="13" fillId="41" borderId="17" xfId="0" applyFont="1" applyFill="1" applyBorder="1" applyAlignment="1" applyProtection="1">
      <alignment horizontal="center" vertical="center" wrapText="1"/>
      <protection hidden="1"/>
    </xf>
    <xf numFmtId="0" fontId="13" fillId="41" borderId="25" xfId="0" applyFont="1" applyFill="1" applyBorder="1" applyAlignment="1" applyProtection="1">
      <alignment horizontal="center" vertical="center" wrapText="1"/>
      <protection hidden="1"/>
    </xf>
    <xf numFmtId="0" fontId="87" fillId="40" borderId="17" xfId="0" applyFont="1" applyFill="1" applyBorder="1" applyAlignment="1" applyProtection="1">
      <alignment horizontal="center" vertical="center" wrapText="1"/>
      <protection hidden="1"/>
    </xf>
    <xf numFmtId="0" fontId="87" fillId="40" borderId="22" xfId="0" applyFont="1" applyFill="1" applyBorder="1" applyAlignment="1" applyProtection="1">
      <alignment horizontal="center" vertical="center" wrapText="1"/>
      <protection hidden="1"/>
    </xf>
    <xf numFmtId="0" fontId="73" fillId="40" borderId="17" xfId="0" applyFont="1" applyFill="1" applyBorder="1" applyAlignment="1" applyProtection="1">
      <alignment horizontal="center" textRotation="90" wrapText="1"/>
      <protection hidden="1"/>
    </xf>
    <xf numFmtId="0" fontId="87" fillId="45" borderId="10" xfId="0" applyFont="1" applyFill="1" applyBorder="1" applyAlignment="1" applyProtection="1">
      <alignment horizontal="center" vertical="center"/>
      <protection hidden="1"/>
    </xf>
    <xf numFmtId="0" fontId="87" fillId="46" borderId="20" xfId="0" applyFont="1" applyFill="1" applyBorder="1" applyAlignment="1" applyProtection="1">
      <alignment horizontal="center" vertical="center"/>
      <protection hidden="1"/>
    </xf>
    <xf numFmtId="0" fontId="87" fillId="47" borderId="26" xfId="0" applyFont="1" applyFill="1" applyBorder="1" applyAlignment="1" applyProtection="1">
      <alignment horizontal="center" vertical="center"/>
      <protection hidden="1"/>
    </xf>
    <xf numFmtId="0" fontId="87" fillId="48" borderId="23" xfId="0" applyFont="1" applyFill="1" applyBorder="1" applyAlignment="1" applyProtection="1">
      <alignment horizontal="center" vertical="center"/>
      <protection hidden="1"/>
    </xf>
    <xf numFmtId="0" fontId="87" fillId="49" borderId="73" xfId="0" applyFont="1" applyFill="1" applyBorder="1" applyAlignment="1" applyProtection="1">
      <alignment horizontal="center" vertical="center" wrapText="1"/>
      <protection hidden="1"/>
    </xf>
    <xf numFmtId="0" fontId="87" fillId="50" borderId="20" xfId="0" applyFont="1" applyFill="1" applyBorder="1" applyAlignment="1" applyProtection="1">
      <alignment horizontal="center" vertical="center" wrapText="1"/>
      <protection hidden="1"/>
    </xf>
    <xf numFmtId="0" fontId="87" fillId="51" borderId="83" xfId="0" applyFont="1" applyFill="1" applyBorder="1" applyAlignment="1" applyProtection="1">
      <alignment horizontal="center" vertical="center" wrapText="1"/>
      <protection hidden="1"/>
    </xf>
    <xf numFmtId="0" fontId="87" fillId="52" borderId="30" xfId="0" applyFont="1" applyFill="1" applyBorder="1" applyAlignment="1" applyProtection="1">
      <alignment horizontal="center" vertical="center" wrapText="1"/>
      <protection hidden="1"/>
    </xf>
    <xf numFmtId="0" fontId="87" fillId="53" borderId="23" xfId="0" applyFont="1" applyFill="1" applyBorder="1" applyAlignment="1" applyProtection="1">
      <alignment horizontal="center" vertical="center" wrapText="1"/>
      <protection hidden="1"/>
    </xf>
    <xf numFmtId="0" fontId="87" fillId="54" borderId="69" xfId="0" applyFont="1" applyFill="1" applyBorder="1" applyAlignment="1" applyProtection="1">
      <alignment horizontal="center" vertical="center" wrapText="1"/>
      <protection hidden="1"/>
    </xf>
    <xf numFmtId="0" fontId="87" fillId="55" borderId="21" xfId="0" applyFont="1" applyFill="1" applyBorder="1" applyAlignment="1" applyProtection="1">
      <alignment horizontal="center" vertical="center" wrapText="1"/>
      <protection hidden="1"/>
    </xf>
    <xf numFmtId="0" fontId="87" fillId="56" borderId="43" xfId="0" applyFont="1" applyFill="1" applyBorder="1" applyAlignment="1" applyProtection="1">
      <alignment horizontal="center" vertical="center" wrapText="1"/>
      <protection hidden="1"/>
    </xf>
    <xf numFmtId="0" fontId="73" fillId="33" borderId="60" xfId="0" applyFont="1" applyFill="1" applyBorder="1" applyAlignment="1" applyProtection="1">
      <alignment horizontal="center" vertical="center" textRotation="90" wrapText="1"/>
      <protection hidden="1"/>
    </xf>
    <xf numFmtId="0" fontId="73" fillId="33" borderId="18" xfId="0" applyFont="1" applyFill="1" applyBorder="1" applyAlignment="1" applyProtection="1">
      <alignment horizontal="center" vertical="center" textRotation="90" wrapText="1"/>
      <protection hidden="1"/>
    </xf>
  </cellXfs>
  <cellStyles count="6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10" xfId="57"/>
    <cellStyle name="Normal 2 2" xfId="58"/>
    <cellStyle name="Normal 2 3" xfId="59"/>
    <cellStyle name="Normal 2 4" xfId="60"/>
    <cellStyle name="Normal 3" xfId="61"/>
    <cellStyle name="Normal 3 2" xfId="62"/>
    <cellStyle name="Normal 4" xfId="63"/>
    <cellStyle name="Normal 4 2" xfId="64"/>
    <cellStyle name="Normal 5" xfId="65"/>
    <cellStyle name="Normal 5 2" xfId="66"/>
    <cellStyle name="Normal 6" xfId="67"/>
    <cellStyle name="Normal 6 2" xfId="68"/>
    <cellStyle name="Normal 7" xfId="69"/>
    <cellStyle name="Normal 7 2" xfId="70"/>
    <cellStyle name="Normal 8" xfId="71"/>
    <cellStyle name="Normal 9" xfId="72"/>
    <cellStyle name="Note" xfId="73"/>
    <cellStyle name="Output" xfId="74"/>
    <cellStyle name="Percent" xfId="75"/>
    <cellStyle name="Title" xfId="76"/>
    <cellStyle name="Total" xfId="77"/>
    <cellStyle name="Warning Text" xfId="7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 Id="rId3" Type="http://schemas.openxmlformats.org/officeDocument/2006/relationships/image" Target="../media/image1.png" /><Relationship Id="rId4"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5.png" /><Relationship Id="rId3" Type="http://schemas.openxmlformats.org/officeDocument/2006/relationships/image" Target="../media/image3.png" /><Relationship Id="rId4" Type="http://schemas.openxmlformats.org/officeDocument/2006/relationships/image" Target="../media/image1.png" /><Relationship Id="rId5"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590550</xdr:colOff>
      <xdr:row>1</xdr:row>
      <xdr:rowOff>28575</xdr:rowOff>
    </xdr:from>
    <xdr:to>
      <xdr:col>6</xdr:col>
      <xdr:colOff>742950</xdr:colOff>
      <xdr:row>5</xdr:row>
      <xdr:rowOff>171450</xdr:rowOff>
    </xdr:to>
    <xdr:sp>
      <xdr:nvSpPr>
        <xdr:cNvPr id="1" name="TextBox 3"/>
        <xdr:cNvSpPr txBox="1">
          <a:spLocks noChangeArrowheads="1"/>
        </xdr:cNvSpPr>
      </xdr:nvSpPr>
      <xdr:spPr>
        <a:xfrm>
          <a:off x="1714500" y="219075"/>
          <a:ext cx="3495675" cy="904875"/>
        </a:xfrm>
        <a:prstGeom prst="rect">
          <a:avLst/>
        </a:prstGeom>
        <a:noFill/>
        <a:ln w="9525" cmpd="sng">
          <a:noFill/>
        </a:ln>
      </xdr:spPr>
      <xdr:txBody>
        <a:bodyPr vertOverflow="clip" wrap="square"/>
        <a:p>
          <a:pPr algn="l">
            <a:defRPr/>
          </a:pPr>
          <a:r>
            <a:rPr lang="en-US" cap="none" sz="1400" b="1" i="0" u="none" baseline="0">
              <a:solidFill>
                <a:srgbClr val="000000"/>
              </a:solidFill>
              <a:latin typeface="Calibri"/>
              <a:ea typeface="Calibri"/>
              <a:cs typeface="Calibri"/>
            </a:rPr>
            <a:t>BEEFMASTER BREEDERS</a:t>
          </a:r>
          <a:r>
            <a:rPr lang="en-US" cap="none" sz="1400" b="1" i="0" u="none" baseline="0">
              <a:solidFill>
                <a:srgbClr val="000000"/>
              </a:solidFill>
              <a:latin typeface="Calibri"/>
              <a:ea typeface="Calibri"/>
              <a:cs typeface="Calibri"/>
            </a:rPr>
            <a:t> UNITED
TEST REQUEST FORM  </a:t>
          </a:r>
          <a:r>
            <a:rPr lang="en-US" cap="none" sz="800" b="0" i="1" u="none" baseline="0">
              <a:solidFill>
                <a:srgbClr val="000000"/>
              </a:solidFill>
              <a:latin typeface="Calibri"/>
              <a:ea typeface="Calibri"/>
              <a:cs typeface="Calibri"/>
            </a:rPr>
            <a:t>
</a:t>
          </a:r>
          <a:r>
            <a:rPr lang="en-US" cap="none" sz="900" b="0" i="1" u="none" baseline="0">
              <a:solidFill>
                <a:srgbClr val="000000"/>
              </a:solidFill>
              <a:latin typeface="Calibri"/>
              <a:ea typeface="Calibri"/>
              <a:cs typeface="Calibri"/>
            </a:rPr>
            <a:t>Effective May 1, 2016
</a:t>
          </a:r>
        </a:p>
      </xdr:txBody>
    </xdr:sp>
    <xdr:clientData/>
  </xdr:twoCellAnchor>
  <xdr:twoCellAnchor>
    <xdr:from>
      <xdr:col>0</xdr:col>
      <xdr:colOff>19050</xdr:colOff>
      <xdr:row>0</xdr:row>
      <xdr:rowOff>9525</xdr:rowOff>
    </xdr:from>
    <xdr:to>
      <xdr:col>0</xdr:col>
      <xdr:colOff>495300</xdr:colOff>
      <xdr:row>1</xdr:row>
      <xdr:rowOff>28575</xdr:rowOff>
    </xdr:to>
    <xdr:sp>
      <xdr:nvSpPr>
        <xdr:cNvPr id="2" name="TextBox 17"/>
        <xdr:cNvSpPr txBox="1">
          <a:spLocks noChangeArrowheads="1"/>
        </xdr:cNvSpPr>
      </xdr:nvSpPr>
      <xdr:spPr>
        <a:xfrm>
          <a:off x="19050" y="9525"/>
          <a:ext cx="476250" cy="209550"/>
        </a:xfrm>
        <a:prstGeom prst="rect">
          <a:avLst/>
        </a:prstGeom>
        <a:noFill/>
        <a:ln w="9525" cmpd="sng">
          <a:noFill/>
        </a:ln>
      </xdr:spPr>
      <xdr:txBody>
        <a:bodyPr vertOverflow="clip" wrap="square"/>
        <a:p>
          <a:pPr algn="ctr">
            <a:defRPr/>
          </a:pPr>
          <a:r>
            <a:rPr lang="en-US" cap="none" sz="800" b="0" i="0" u="none" baseline="0">
              <a:solidFill>
                <a:srgbClr val="000000"/>
              </a:solidFill>
              <a:latin typeface="Calibri"/>
              <a:ea typeface="Calibri"/>
              <a:cs typeface="Calibri"/>
            </a:rPr>
            <a:t>Page 1</a:t>
          </a:r>
        </a:p>
      </xdr:txBody>
    </xdr:sp>
    <xdr:clientData/>
  </xdr:twoCellAnchor>
  <xdr:twoCellAnchor editAs="oneCell">
    <xdr:from>
      <xdr:col>0</xdr:col>
      <xdr:colOff>257175</xdr:colOff>
      <xdr:row>1</xdr:row>
      <xdr:rowOff>85725</xdr:rowOff>
    </xdr:from>
    <xdr:to>
      <xdr:col>2</xdr:col>
      <xdr:colOff>533400</xdr:colOff>
      <xdr:row>4</xdr:row>
      <xdr:rowOff>19050</xdr:rowOff>
    </xdr:to>
    <xdr:pic>
      <xdr:nvPicPr>
        <xdr:cNvPr id="3" name="Picture 1"/>
        <xdr:cNvPicPr preferRelativeResize="1">
          <a:picLocks noChangeAspect="1"/>
        </xdr:cNvPicPr>
      </xdr:nvPicPr>
      <xdr:blipFill>
        <a:blip r:embed="rId1"/>
        <a:stretch>
          <a:fillRect/>
        </a:stretch>
      </xdr:blipFill>
      <xdr:spPr>
        <a:xfrm>
          <a:off x="257175" y="276225"/>
          <a:ext cx="1400175" cy="504825"/>
        </a:xfrm>
        <a:prstGeom prst="rect">
          <a:avLst/>
        </a:prstGeom>
        <a:noFill/>
        <a:ln w="9525" cmpd="sng">
          <a:noFill/>
        </a:ln>
      </xdr:spPr>
    </xdr:pic>
    <xdr:clientData/>
  </xdr:twoCellAnchor>
  <xdr:twoCellAnchor>
    <xdr:from>
      <xdr:col>8</xdr:col>
      <xdr:colOff>447675</xdr:colOff>
      <xdr:row>0</xdr:row>
      <xdr:rowOff>171450</xdr:rowOff>
    </xdr:from>
    <xdr:to>
      <xdr:col>11</xdr:col>
      <xdr:colOff>85725</xdr:colOff>
      <xdr:row>4</xdr:row>
      <xdr:rowOff>161925</xdr:rowOff>
    </xdr:to>
    <xdr:sp>
      <xdr:nvSpPr>
        <xdr:cNvPr id="4" name="TextBox 2"/>
        <xdr:cNvSpPr txBox="1">
          <a:spLocks noChangeArrowheads="1"/>
        </xdr:cNvSpPr>
      </xdr:nvSpPr>
      <xdr:spPr>
        <a:xfrm>
          <a:off x="6715125" y="171450"/>
          <a:ext cx="2238375" cy="752475"/>
        </a:xfrm>
        <a:prstGeom prst="rect">
          <a:avLst/>
        </a:prstGeom>
        <a:solidFill>
          <a:srgbClr val="FFFFFF"/>
        </a:solidFill>
        <a:ln w="9525" cmpd="sng">
          <a:noFill/>
        </a:ln>
      </xdr:spPr>
      <xdr:txBody>
        <a:bodyPr vertOverflow="clip" wrap="square"/>
        <a:p>
          <a:pPr algn="r">
            <a:defRPr/>
          </a:pPr>
          <a:r>
            <a:rPr lang="en-US" cap="none" sz="1200" b="1" i="0" u="none" baseline="0">
              <a:solidFill>
                <a:srgbClr val="000000"/>
              </a:solidFill>
              <a:latin typeface="Calibri"/>
              <a:ea typeface="Calibri"/>
              <a:cs typeface="Calibri"/>
            </a:rPr>
            <a:t>Questions?
</a:t>
          </a:r>
          <a:r>
            <a:rPr lang="en-US" cap="none" sz="1200" b="1" i="0" u="none" baseline="0">
              <a:solidFill>
                <a:srgbClr val="000000"/>
              </a:solidFill>
              <a:latin typeface="Calibri"/>
              <a:ea typeface="Calibri"/>
              <a:cs typeface="Calibri"/>
            </a:rPr>
            <a:t>BBU - </a:t>
          </a:r>
          <a:r>
            <a:rPr lang="en-US" cap="none" sz="1200" b="1" i="0" u="none" baseline="0">
              <a:solidFill>
                <a:srgbClr val="000000"/>
              </a:solidFill>
              <a:latin typeface="Calibri"/>
              <a:ea typeface="Calibri"/>
              <a:cs typeface="Calibri"/>
            </a:rPr>
            <a:t>210-732-3132
</a:t>
          </a:r>
          <a:r>
            <a:rPr lang="en-US" cap="none" sz="1200" b="1" i="0" u="none" baseline="0">
              <a:solidFill>
                <a:srgbClr val="000000"/>
              </a:solidFill>
              <a:latin typeface="Calibri"/>
              <a:ea typeface="Calibri"/>
              <a:cs typeface="Calibri"/>
            </a:rPr>
            <a:t>Zoetis</a:t>
          </a:r>
          <a:r>
            <a:rPr lang="en-US" cap="none" sz="1200" b="1" i="0" u="none" baseline="0">
              <a:solidFill>
                <a:srgbClr val="000000"/>
              </a:solidFill>
              <a:latin typeface="Calibri"/>
              <a:ea typeface="Calibri"/>
              <a:cs typeface="Calibri"/>
            </a:rPr>
            <a:t> - 877-233-3362</a:t>
          </a:r>
        </a:p>
      </xdr:txBody>
    </xdr:sp>
    <xdr:clientData/>
  </xdr:twoCellAnchor>
  <xdr:twoCellAnchor editAs="oneCell">
    <xdr:from>
      <xdr:col>6</xdr:col>
      <xdr:colOff>542925</xdr:colOff>
      <xdr:row>0</xdr:row>
      <xdr:rowOff>152400</xdr:rowOff>
    </xdr:from>
    <xdr:to>
      <xdr:col>8</xdr:col>
      <xdr:colOff>628650</xdr:colOff>
      <xdr:row>4</xdr:row>
      <xdr:rowOff>66675</xdr:rowOff>
    </xdr:to>
    <xdr:pic>
      <xdr:nvPicPr>
        <xdr:cNvPr id="5" name="Picture 1"/>
        <xdr:cNvPicPr preferRelativeResize="1">
          <a:picLocks noChangeAspect="1"/>
        </xdr:cNvPicPr>
      </xdr:nvPicPr>
      <xdr:blipFill>
        <a:blip r:embed="rId2"/>
        <a:stretch>
          <a:fillRect/>
        </a:stretch>
      </xdr:blipFill>
      <xdr:spPr>
        <a:xfrm>
          <a:off x="5010150" y="152400"/>
          <a:ext cx="1885950" cy="676275"/>
        </a:xfrm>
        <a:prstGeom prst="rect">
          <a:avLst/>
        </a:prstGeom>
        <a:noFill/>
        <a:ln w="9525" cmpd="sng">
          <a:noFill/>
        </a:ln>
      </xdr:spPr>
    </xdr:pic>
    <xdr:clientData/>
  </xdr:twoCellAnchor>
  <xdr:twoCellAnchor>
    <xdr:from>
      <xdr:col>4</xdr:col>
      <xdr:colOff>352425</xdr:colOff>
      <xdr:row>57</xdr:row>
      <xdr:rowOff>57150</xdr:rowOff>
    </xdr:from>
    <xdr:to>
      <xdr:col>7</xdr:col>
      <xdr:colOff>771525</xdr:colOff>
      <xdr:row>58</xdr:row>
      <xdr:rowOff>133350</xdr:rowOff>
    </xdr:to>
    <xdr:sp>
      <xdr:nvSpPr>
        <xdr:cNvPr id="6" name="TextBox 1"/>
        <xdr:cNvSpPr txBox="1">
          <a:spLocks noChangeArrowheads="1"/>
        </xdr:cNvSpPr>
      </xdr:nvSpPr>
      <xdr:spPr>
        <a:xfrm>
          <a:off x="3257550" y="11458575"/>
          <a:ext cx="2762250" cy="371475"/>
        </a:xfrm>
        <a:prstGeom prst="rect">
          <a:avLst/>
        </a:prstGeom>
        <a:solidFill>
          <a:srgbClr val="FFFFFF"/>
        </a:solidFill>
        <a:ln w="9525" cmpd="sng">
          <a:noFill/>
        </a:ln>
      </xdr:spPr>
      <xdr:txBody>
        <a:bodyPr vertOverflow="clip" wrap="square"/>
        <a:p>
          <a:pPr algn="ctr">
            <a:defRPr/>
          </a:pPr>
          <a:r>
            <a:rPr lang="en-US" cap="none" sz="1100" b="1" i="0" u="none" baseline="0">
              <a:solidFill>
                <a:srgbClr val="000000"/>
              </a:solidFill>
              <a:latin typeface="Calibri"/>
              <a:ea typeface="Calibri"/>
              <a:cs typeface="Calibri"/>
            </a:rPr>
            <a:t>118 W. Bandera Road, Boerne, TX 78006</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133350</xdr:colOff>
      <xdr:row>1</xdr:row>
      <xdr:rowOff>85725</xdr:rowOff>
    </xdr:from>
    <xdr:to>
      <xdr:col>6</xdr:col>
      <xdr:colOff>295275</xdr:colOff>
      <xdr:row>4</xdr:row>
      <xdr:rowOff>123825</xdr:rowOff>
    </xdr:to>
    <xdr:sp>
      <xdr:nvSpPr>
        <xdr:cNvPr id="1" name="TextBox 9"/>
        <xdr:cNvSpPr txBox="1">
          <a:spLocks noChangeArrowheads="1"/>
        </xdr:cNvSpPr>
      </xdr:nvSpPr>
      <xdr:spPr>
        <a:xfrm>
          <a:off x="2124075" y="276225"/>
          <a:ext cx="2667000" cy="609600"/>
        </a:xfrm>
        <a:prstGeom prst="rect">
          <a:avLst/>
        </a:prstGeom>
        <a:noFill/>
        <a:ln w="9525" cmpd="sng">
          <a:noFill/>
        </a:ln>
      </xdr:spPr>
      <xdr:txBody>
        <a:bodyPr vertOverflow="clip" wrap="square"/>
        <a:p>
          <a:pPr algn="ctr">
            <a:defRPr/>
          </a:pPr>
          <a:r>
            <a:rPr lang="en-US" cap="none" sz="1200" b="1" i="0" u="none" baseline="0">
              <a:solidFill>
                <a:srgbClr val="000000"/>
              </a:solidFill>
              <a:latin typeface="Calibri"/>
              <a:ea typeface="Calibri"/>
              <a:cs typeface="Calibri"/>
            </a:rPr>
            <a:t>TEST &amp; </a:t>
          </a:r>
          <a:r>
            <a:rPr lang="en-US" cap="none" sz="1200" b="1" i="0" u="none" baseline="0">
              <a:solidFill>
                <a:srgbClr val="000000"/>
              </a:solidFill>
              <a:latin typeface="Calibri"/>
              <a:ea typeface="Calibri"/>
              <a:cs typeface="Calibri"/>
            </a:rPr>
            <a:t>SAMPLE INFORMATION FORM</a:t>
          </a:r>
          <a:r>
            <a:rPr lang="en-US" cap="none" sz="800" b="0" i="1" u="none" baseline="0">
              <a:solidFill>
                <a:srgbClr val="000000"/>
              </a:solidFill>
              <a:latin typeface="Calibri"/>
              <a:ea typeface="Calibri"/>
              <a:cs typeface="Calibri"/>
            </a:rPr>
            <a:t>
</a:t>
          </a:r>
          <a:r>
            <a:rPr lang="en-US" cap="none" sz="900" b="0" i="1" u="none" baseline="0">
              <a:solidFill>
                <a:srgbClr val="000000"/>
              </a:solidFill>
              <a:latin typeface="Calibri"/>
              <a:ea typeface="Calibri"/>
              <a:cs typeface="Calibri"/>
            </a:rPr>
            <a:t>Effective May 1, 2016
</a:t>
          </a:r>
        </a:p>
      </xdr:txBody>
    </xdr:sp>
    <xdr:clientData/>
  </xdr:twoCellAnchor>
  <xdr:twoCellAnchor>
    <xdr:from>
      <xdr:col>0</xdr:col>
      <xdr:colOff>19050</xdr:colOff>
      <xdr:row>0</xdr:row>
      <xdr:rowOff>9525</xdr:rowOff>
    </xdr:from>
    <xdr:to>
      <xdr:col>0</xdr:col>
      <xdr:colOff>495300</xdr:colOff>
      <xdr:row>1</xdr:row>
      <xdr:rowOff>9525</xdr:rowOff>
    </xdr:to>
    <xdr:sp>
      <xdr:nvSpPr>
        <xdr:cNvPr id="2" name="TextBox 14"/>
        <xdr:cNvSpPr txBox="1">
          <a:spLocks noChangeArrowheads="1"/>
        </xdr:cNvSpPr>
      </xdr:nvSpPr>
      <xdr:spPr>
        <a:xfrm>
          <a:off x="19050" y="9525"/>
          <a:ext cx="476250" cy="190500"/>
        </a:xfrm>
        <a:prstGeom prst="rect">
          <a:avLst/>
        </a:prstGeom>
        <a:noFill/>
        <a:ln w="9525" cmpd="sng">
          <a:noFill/>
        </a:ln>
      </xdr:spPr>
      <xdr:txBody>
        <a:bodyPr vertOverflow="clip" wrap="square"/>
        <a:p>
          <a:pPr algn="ctr">
            <a:defRPr/>
          </a:pPr>
          <a:r>
            <a:rPr lang="en-US" cap="none" sz="800" b="0" i="0" u="none" baseline="0">
              <a:solidFill>
                <a:srgbClr val="000000"/>
              </a:solidFill>
              <a:latin typeface="Calibri"/>
              <a:ea typeface="Calibri"/>
              <a:cs typeface="Calibri"/>
            </a:rPr>
            <a:t>Page 2</a:t>
          </a:r>
        </a:p>
      </xdr:txBody>
    </xdr:sp>
    <xdr:clientData/>
  </xdr:twoCellAnchor>
  <xdr:twoCellAnchor>
    <xdr:from>
      <xdr:col>12</xdr:col>
      <xdr:colOff>171450</xdr:colOff>
      <xdr:row>0</xdr:row>
      <xdr:rowOff>95250</xdr:rowOff>
    </xdr:from>
    <xdr:to>
      <xdr:col>22</xdr:col>
      <xdr:colOff>0</xdr:colOff>
      <xdr:row>4</xdr:row>
      <xdr:rowOff>85725</xdr:rowOff>
    </xdr:to>
    <xdr:sp>
      <xdr:nvSpPr>
        <xdr:cNvPr id="3" name="TextBox 5"/>
        <xdr:cNvSpPr txBox="1">
          <a:spLocks noChangeArrowheads="1"/>
        </xdr:cNvSpPr>
      </xdr:nvSpPr>
      <xdr:spPr>
        <a:xfrm>
          <a:off x="7248525" y="95250"/>
          <a:ext cx="1733550" cy="752475"/>
        </a:xfrm>
        <a:prstGeom prst="rect">
          <a:avLst/>
        </a:prstGeom>
        <a:solidFill>
          <a:srgbClr val="FFFFFF"/>
        </a:solidFill>
        <a:ln w="9525" cmpd="sng">
          <a:noFill/>
        </a:ln>
      </xdr:spPr>
      <xdr:txBody>
        <a:bodyPr vertOverflow="clip" wrap="square"/>
        <a:p>
          <a:pPr algn="r">
            <a:defRPr/>
          </a:pPr>
          <a:r>
            <a:rPr lang="en-US" cap="none" sz="1200" b="1" i="0" u="none" baseline="0">
              <a:solidFill>
                <a:srgbClr val="000000"/>
              </a:solidFill>
              <a:latin typeface="Calibri"/>
              <a:ea typeface="Calibri"/>
              <a:cs typeface="Calibri"/>
            </a:rPr>
            <a:t>Questions?
</a:t>
          </a:r>
          <a:r>
            <a:rPr lang="en-US" cap="none" sz="1200" b="1" i="0" u="none" baseline="0">
              <a:solidFill>
                <a:srgbClr val="000000"/>
              </a:solidFill>
              <a:latin typeface="Calibri"/>
              <a:ea typeface="Calibri"/>
              <a:cs typeface="Calibri"/>
            </a:rPr>
            <a:t>BBU - </a:t>
          </a:r>
          <a:r>
            <a:rPr lang="en-US" cap="none" sz="1200" b="1" i="0" u="none" baseline="0">
              <a:solidFill>
                <a:srgbClr val="000000"/>
              </a:solidFill>
              <a:latin typeface="Calibri"/>
              <a:ea typeface="Calibri"/>
              <a:cs typeface="Calibri"/>
            </a:rPr>
            <a:t>210-732-3132
</a:t>
          </a:r>
          <a:r>
            <a:rPr lang="en-US" cap="none" sz="1200" b="1" i="0" u="none" baseline="0">
              <a:solidFill>
                <a:srgbClr val="000000"/>
              </a:solidFill>
              <a:latin typeface="Calibri"/>
              <a:ea typeface="Calibri"/>
              <a:cs typeface="Calibri"/>
            </a:rPr>
            <a:t>Zoetis</a:t>
          </a:r>
          <a:r>
            <a:rPr lang="en-US" cap="none" sz="1200" b="1" i="0" u="none" baseline="0">
              <a:solidFill>
                <a:srgbClr val="000000"/>
              </a:solidFill>
              <a:latin typeface="Calibri"/>
              <a:ea typeface="Calibri"/>
              <a:cs typeface="Calibri"/>
            </a:rPr>
            <a:t> - 877-233-3362</a:t>
          </a:r>
        </a:p>
      </xdr:txBody>
    </xdr:sp>
    <xdr:clientData/>
  </xdr:twoCellAnchor>
  <xdr:twoCellAnchor editAs="oneCell">
    <xdr:from>
      <xdr:col>0</xdr:col>
      <xdr:colOff>304800</xdr:colOff>
      <xdr:row>1</xdr:row>
      <xdr:rowOff>133350</xdr:rowOff>
    </xdr:from>
    <xdr:to>
      <xdr:col>2</xdr:col>
      <xdr:colOff>114300</xdr:colOff>
      <xdr:row>4</xdr:row>
      <xdr:rowOff>66675</xdr:rowOff>
    </xdr:to>
    <xdr:pic>
      <xdr:nvPicPr>
        <xdr:cNvPr id="4" name="Picture 6"/>
        <xdr:cNvPicPr preferRelativeResize="1">
          <a:picLocks noChangeAspect="1"/>
        </xdr:cNvPicPr>
      </xdr:nvPicPr>
      <xdr:blipFill>
        <a:blip r:embed="rId1"/>
        <a:stretch>
          <a:fillRect/>
        </a:stretch>
      </xdr:blipFill>
      <xdr:spPr>
        <a:xfrm>
          <a:off x="304800" y="323850"/>
          <a:ext cx="1400175" cy="504825"/>
        </a:xfrm>
        <a:prstGeom prst="rect">
          <a:avLst/>
        </a:prstGeom>
        <a:noFill/>
        <a:ln w="9525" cmpd="sng">
          <a:noFill/>
        </a:ln>
      </xdr:spPr>
    </xdr:pic>
    <xdr:clientData/>
  </xdr:twoCellAnchor>
  <xdr:twoCellAnchor editAs="oneCell">
    <xdr:from>
      <xdr:col>7</xdr:col>
      <xdr:colOff>180975</xdr:colOff>
      <xdr:row>0</xdr:row>
      <xdr:rowOff>161925</xdr:rowOff>
    </xdr:from>
    <xdr:to>
      <xdr:col>11</xdr:col>
      <xdr:colOff>123825</xdr:colOff>
      <xdr:row>4</xdr:row>
      <xdr:rowOff>76200</xdr:rowOff>
    </xdr:to>
    <xdr:pic>
      <xdr:nvPicPr>
        <xdr:cNvPr id="5" name="Picture 1"/>
        <xdr:cNvPicPr preferRelativeResize="1">
          <a:picLocks noChangeAspect="1"/>
        </xdr:cNvPicPr>
      </xdr:nvPicPr>
      <xdr:blipFill>
        <a:blip r:embed="rId2"/>
        <a:stretch>
          <a:fillRect/>
        </a:stretch>
      </xdr:blipFill>
      <xdr:spPr>
        <a:xfrm>
          <a:off x="5124450" y="161925"/>
          <a:ext cx="1885950" cy="6762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685800</xdr:colOff>
      <xdr:row>1</xdr:row>
      <xdr:rowOff>28575</xdr:rowOff>
    </xdr:from>
    <xdr:to>
      <xdr:col>13</xdr:col>
      <xdr:colOff>114300</xdr:colOff>
      <xdr:row>4</xdr:row>
      <xdr:rowOff>171450</xdr:rowOff>
    </xdr:to>
    <xdr:sp>
      <xdr:nvSpPr>
        <xdr:cNvPr id="1" name="TextBox 28"/>
        <xdr:cNvSpPr txBox="1">
          <a:spLocks noChangeArrowheads="1"/>
        </xdr:cNvSpPr>
      </xdr:nvSpPr>
      <xdr:spPr>
        <a:xfrm>
          <a:off x="3667125" y="219075"/>
          <a:ext cx="3676650" cy="714375"/>
        </a:xfrm>
        <a:prstGeom prst="rect">
          <a:avLst/>
        </a:prstGeom>
        <a:noFill/>
        <a:ln w="9525" cmpd="sng">
          <a:noFill/>
        </a:ln>
      </xdr:spPr>
      <xdr:txBody>
        <a:bodyPr vertOverflow="clip" wrap="square"/>
        <a:p>
          <a:pPr algn="ctr">
            <a:defRPr/>
          </a:pPr>
          <a:r>
            <a:rPr lang="en-US" cap="none" sz="1600" b="1" i="0" u="none" baseline="0">
              <a:solidFill>
                <a:srgbClr val="000000"/>
              </a:solidFill>
              <a:latin typeface="Calibri"/>
              <a:ea typeface="Calibri"/>
              <a:cs typeface="Calibri"/>
            </a:rPr>
            <a:t>PARENTAGE / SIRE VERIFICATION FORM
</a:t>
          </a:r>
          <a:r>
            <a:rPr lang="en-US" cap="none" sz="1000" b="0" i="1" u="none" baseline="0">
              <a:solidFill>
                <a:srgbClr val="000000"/>
              </a:solidFill>
              <a:latin typeface="Calibri"/>
              <a:ea typeface="Calibri"/>
              <a:cs typeface="Calibri"/>
            </a:rPr>
            <a:t>Effective May 1, 2016</a:t>
          </a:r>
        </a:p>
      </xdr:txBody>
    </xdr:sp>
    <xdr:clientData/>
  </xdr:twoCellAnchor>
  <xdr:twoCellAnchor>
    <xdr:from>
      <xdr:col>0</xdr:col>
      <xdr:colOff>0</xdr:colOff>
      <xdr:row>0</xdr:row>
      <xdr:rowOff>28575</xdr:rowOff>
    </xdr:from>
    <xdr:to>
      <xdr:col>2</xdr:col>
      <xdr:colOff>133350</xdr:colOff>
      <xdr:row>1</xdr:row>
      <xdr:rowOff>76200</xdr:rowOff>
    </xdr:to>
    <xdr:sp>
      <xdr:nvSpPr>
        <xdr:cNvPr id="2" name="TextBox 14"/>
        <xdr:cNvSpPr txBox="1">
          <a:spLocks noChangeArrowheads="1"/>
        </xdr:cNvSpPr>
      </xdr:nvSpPr>
      <xdr:spPr>
        <a:xfrm>
          <a:off x="0" y="28575"/>
          <a:ext cx="666750" cy="238125"/>
        </a:xfrm>
        <a:prstGeom prst="rect">
          <a:avLst/>
        </a:prstGeom>
        <a:noFill/>
        <a:ln w="9525" cmpd="sng">
          <a:noFill/>
        </a:ln>
      </xdr:spPr>
      <xdr:txBody>
        <a:bodyPr vertOverflow="clip" wrap="square"/>
        <a:p>
          <a:pPr algn="ctr">
            <a:defRPr/>
          </a:pPr>
          <a:r>
            <a:rPr lang="en-US" cap="none" sz="800" b="0" i="0" u="none" baseline="0">
              <a:solidFill>
                <a:srgbClr val="000000"/>
              </a:solidFill>
              <a:latin typeface="Calibri"/>
              <a:ea typeface="Calibri"/>
              <a:cs typeface="Calibri"/>
            </a:rPr>
            <a:t>Page 3</a:t>
          </a:r>
        </a:p>
      </xdr:txBody>
    </xdr:sp>
    <xdr:clientData/>
  </xdr:twoCellAnchor>
  <xdr:twoCellAnchor editAs="oneCell">
    <xdr:from>
      <xdr:col>7</xdr:col>
      <xdr:colOff>247650</xdr:colOff>
      <xdr:row>5</xdr:row>
      <xdr:rowOff>57150</xdr:rowOff>
    </xdr:from>
    <xdr:to>
      <xdr:col>9</xdr:col>
      <xdr:colOff>19050</xdr:colOff>
      <xdr:row>7</xdr:row>
      <xdr:rowOff>76200</xdr:rowOff>
    </xdr:to>
    <xdr:pic>
      <xdr:nvPicPr>
        <xdr:cNvPr id="3" name="Picture 8" descr="HD50K_RGB_72dpi.png"/>
        <xdr:cNvPicPr preferRelativeResize="1">
          <a:picLocks noChangeAspect="1"/>
        </xdr:cNvPicPr>
      </xdr:nvPicPr>
      <xdr:blipFill>
        <a:blip r:embed="rId1"/>
        <a:stretch>
          <a:fillRect/>
        </a:stretch>
      </xdr:blipFill>
      <xdr:spPr>
        <a:xfrm>
          <a:off x="4848225" y="1009650"/>
          <a:ext cx="838200" cy="419100"/>
        </a:xfrm>
        <a:prstGeom prst="rect">
          <a:avLst/>
        </a:prstGeom>
        <a:noFill/>
        <a:ln w="9525" cmpd="sng">
          <a:noFill/>
        </a:ln>
      </xdr:spPr>
    </xdr:pic>
    <xdr:clientData/>
  </xdr:twoCellAnchor>
  <xdr:twoCellAnchor editAs="oneCell">
    <xdr:from>
      <xdr:col>12</xdr:col>
      <xdr:colOff>581025</xdr:colOff>
      <xdr:row>5</xdr:row>
      <xdr:rowOff>0</xdr:rowOff>
    </xdr:from>
    <xdr:to>
      <xdr:col>14</xdr:col>
      <xdr:colOff>228600</xdr:colOff>
      <xdr:row>7</xdr:row>
      <xdr:rowOff>66675</xdr:rowOff>
    </xdr:to>
    <xdr:pic>
      <xdr:nvPicPr>
        <xdr:cNvPr id="4" name="Picture 9" descr="SireTRACE_RGB.png"/>
        <xdr:cNvPicPr preferRelativeResize="1">
          <a:picLocks noChangeAspect="1"/>
        </xdr:cNvPicPr>
      </xdr:nvPicPr>
      <xdr:blipFill>
        <a:blip r:embed="rId2"/>
        <a:stretch>
          <a:fillRect/>
        </a:stretch>
      </xdr:blipFill>
      <xdr:spPr>
        <a:xfrm>
          <a:off x="6962775" y="952500"/>
          <a:ext cx="1381125" cy="466725"/>
        </a:xfrm>
        <a:prstGeom prst="rect">
          <a:avLst/>
        </a:prstGeom>
        <a:noFill/>
        <a:ln w="9525" cmpd="sng">
          <a:noFill/>
        </a:ln>
      </xdr:spPr>
    </xdr:pic>
    <xdr:clientData/>
  </xdr:twoCellAnchor>
  <xdr:twoCellAnchor>
    <xdr:from>
      <xdr:col>15</xdr:col>
      <xdr:colOff>666750</xdr:colOff>
      <xdr:row>1</xdr:row>
      <xdr:rowOff>0</xdr:rowOff>
    </xdr:from>
    <xdr:to>
      <xdr:col>18</xdr:col>
      <xdr:colOff>733425</xdr:colOff>
      <xdr:row>4</xdr:row>
      <xdr:rowOff>180975</xdr:rowOff>
    </xdr:to>
    <xdr:sp>
      <xdr:nvSpPr>
        <xdr:cNvPr id="5" name="TextBox 7"/>
        <xdr:cNvSpPr txBox="1">
          <a:spLocks noChangeArrowheads="1"/>
        </xdr:cNvSpPr>
      </xdr:nvSpPr>
      <xdr:spPr>
        <a:xfrm>
          <a:off x="9572625" y="190500"/>
          <a:ext cx="2238375" cy="752475"/>
        </a:xfrm>
        <a:prstGeom prst="rect">
          <a:avLst/>
        </a:prstGeom>
        <a:solidFill>
          <a:srgbClr val="FFFFFF"/>
        </a:solidFill>
        <a:ln w="9525" cmpd="sng">
          <a:noFill/>
        </a:ln>
      </xdr:spPr>
      <xdr:txBody>
        <a:bodyPr vertOverflow="clip" wrap="square"/>
        <a:p>
          <a:pPr algn="r">
            <a:defRPr/>
          </a:pPr>
          <a:r>
            <a:rPr lang="en-US" cap="none" sz="1200" b="1" i="0" u="none" baseline="0">
              <a:solidFill>
                <a:srgbClr val="000000"/>
              </a:solidFill>
              <a:latin typeface="Calibri"/>
              <a:ea typeface="Calibri"/>
              <a:cs typeface="Calibri"/>
            </a:rPr>
            <a:t>Questions?
</a:t>
          </a:r>
          <a:r>
            <a:rPr lang="en-US" cap="none" sz="1200" b="1" i="0" u="none" baseline="0">
              <a:solidFill>
                <a:srgbClr val="000000"/>
              </a:solidFill>
              <a:latin typeface="Calibri"/>
              <a:ea typeface="Calibri"/>
              <a:cs typeface="Calibri"/>
            </a:rPr>
            <a:t>BBU - </a:t>
          </a:r>
          <a:r>
            <a:rPr lang="en-US" cap="none" sz="1200" b="1" i="0" u="none" baseline="0">
              <a:solidFill>
                <a:srgbClr val="000000"/>
              </a:solidFill>
              <a:latin typeface="Calibri"/>
              <a:ea typeface="Calibri"/>
              <a:cs typeface="Calibri"/>
            </a:rPr>
            <a:t>210-732-3132
</a:t>
          </a:r>
          <a:r>
            <a:rPr lang="en-US" cap="none" sz="1200" b="1" i="0" u="none" baseline="0">
              <a:solidFill>
                <a:srgbClr val="000000"/>
              </a:solidFill>
              <a:latin typeface="Calibri"/>
              <a:ea typeface="Calibri"/>
              <a:cs typeface="Calibri"/>
            </a:rPr>
            <a:t>Zoetis</a:t>
          </a:r>
          <a:r>
            <a:rPr lang="en-US" cap="none" sz="1200" b="1" i="0" u="none" baseline="0">
              <a:solidFill>
                <a:srgbClr val="000000"/>
              </a:solidFill>
              <a:latin typeface="Calibri"/>
              <a:ea typeface="Calibri"/>
              <a:cs typeface="Calibri"/>
            </a:rPr>
            <a:t> - 877-233-3362</a:t>
          </a:r>
        </a:p>
      </xdr:txBody>
    </xdr:sp>
    <xdr:clientData/>
  </xdr:twoCellAnchor>
  <xdr:twoCellAnchor editAs="oneCell">
    <xdr:from>
      <xdr:col>1</xdr:col>
      <xdr:colOff>123825</xdr:colOff>
      <xdr:row>1</xdr:row>
      <xdr:rowOff>95250</xdr:rowOff>
    </xdr:from>
    <xdr:to>
      <xdr:col>3</xdr:col>
      <xdr:colOff>371475</xdr:colOff>
      <xdr:row>4</xdr:row>
      <xdr:rowOff>28575</xdr:rowOff>
    </xdr:to>
    <xdr:pic>
      <xdr:nvPicPr>
        <xdr:cNvPr id="6" name="Picture 8"/>
        <xdr:cNvPicPr preferRelativeResize="1">
          <a:picLocks noChangeAspect="1"/>
        </xdr:cNvPicPr>
      </xdr:nvPicPr>
      <xdr:blipFill>
        <a:blip r:embed="rId3"/>
        <a:stretch>
          <a:fillRect/>
        </a:stretch>
      </xdr:blipFill>
      <xdr:spPr>
        <a:xfrm>
          <a:off x="390525" y="285750"/>
          <a:ext cx="1400175" cy="504825"/>
        </a:xfrm>
        <a:prstGeom prst="rect">
          <a:avLst/>
        </a:prstGeom>
        <a:noFill/>
        <a:ln w="9525" cmpd="sng">
          <a:noFill/>
        </a:ln>
      </xdr:spPr>
    </xdr:pic>
    <xdr:clientData/>
  </xdr:twoCellAnchor>
  <xdr:twoCellAnchor editAs="oneCell">
    <xdr:from>
      <xdr:col>13</xdr:col>
      <xdr:colOff>247650</xdr:colOff>
      <xdr:row>0</xdr:row>
      <xdr:rowOff>104775</xdr:rowOff>
    </xdr:from>
    <xdr:to>
      <xdr:col>15</xdr:col>
      <xdr:colOff>457200</xdr:colOff>
      <xdr:row>4</xdr:row>
      <xdr:rowOff>19050</xdr:rowOff>
    </xdr:to>
    <xdr:pic>
      <xdr:nvPicPr>
        <xdr:cNvPr id="7" name="Picture 1"/>
        <xdr:cNvPicPr preferRelativeResize="1">
          <a:picLocks noChangeAspect="1"/>
        </xdr:cNvPicPr>
      </xdr:nvPicPr>
      <xdr:blipFill>
        <a:blip r:embed="rId4"/>
        <a:stretch>
          <a:fillRect/>
        </a:stretch>
      </xdr:blipFill>
      <xdr:spPr>
        <a:xfrm>
          <a:off x="7477125" y="104775"/>
          <a:ext cx="1885950" cy="6762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1</xdr:row>
      <xdr:rowOff>28575</xdr:rowOff>
    </xdr:from>
    <xdr:to>
      <xdr:col>4</xdr:col>
      <xdr:colOff>495300</xdr:colOff>
      <xdr:row>5</xdr:row>
      <xdr:rowOff>28575</xdr:rowOff>
    </xdr:to>
    <xdr:sp>
      <xdr:nvSpPr>
        <xdr:cNvPr id="1" name="TextBox 28"/>
        <xdr:cNvSpPr txBox="1">
          <a:spLocks noChangeArrowheads="1"/>
        </xdr:cNvSpPr>
      </xdr:nvSpPr>
      <xdr:spPr>
        <a:xfrm>
          <a:off x="2038350" y="295275"/>
          <a:ext cx="2943225" cy="762000"/>
        </a:xfrm>
        <a:prstGeom prst="rect">
          <a:avLst/>
        </a:prstGeom>
        <a:noFill/>
        <a:ln w="9525" cmpd="sng">
          <a:noFill/>
        </a:ln>
      </xdr:spPr>
      <xdr:txBody>
        <a:bodyPr vertOverflow="clip" wrap="square"/>
        <a:p>
          <a:pPr algn="ctr">
            <a:defRPr/>
          </a:pPr>
          <a:r>
            <a:rPr lang="en-US" cap="none" sz="1400" b="1" i="0" u="none" baseline="0">
              <a:solidFill>
                <a:srgbClr val="000000"/>
              </a:solidFill>
              <a:latin typeface="Calibri"/>
              <a:ea typeface="Calibri"/>
              <a:cs typeface="Calibri"/>
            </a:rPr>
            <a:t>GENOMIC TESTS ORDER SUMMARY</a:t>
          </a:r>
          <a:r>
            <a:rPr lang="en-US" cap="none" sz="1600" b="1" i="0" u="none" baseline="0">
              <a:solidFill>
                <a:srgbClr val="000000"/>
              </a:solidFill>
              <a:latin typeface="Calibri"/>
              <a:ea typeface="Calibri"/>
              <a:cs typeface="Calibri"/>
            </a:rPr>
            <a:t>
</a:t>
          </a:r>
          <a:r>
            <a:rPr lang="en-US" cap="none" sz="900" b="0" i="1" u="none" baseline="0">
              <a:solidFill>
                <a:srgbClr val="000000"/>
              </a:solidFill>
              <a:latin typeface="Calibri"/>
              <a:ea typeface="Calibri"/>
              <a:cs typeface="Calibri"/>
            </a:rPr>
            <a:t>Effective May 1, 2016</a:t>
          </a:r>
        </a:p>
      </xdr:txBody>
    </xdr:sp>
    <xdr:clientData/>
  </xdr:twoCellAnchor>
  <xdr:twoCellAnchor>
    <xdr:from>
      <xdr:col>7</xdr:col>
      <xdr:colOff>419100</xdr:colOff>
      <xdr:row>32</xdr:row>
      <xdr:rowOff>9525</xdr:rowOff>
    </xdr:from>
    <xdr:to>
      <xdr:col>10</xdr:col>
      <xdr:colOff>285750</xdr:colOff>
      <xdr:row>32</xdr:row>
      <xdr:rowOff>9525</xdr:rowOff>
    </xdr:to>
    <xdr:sp>
      <xdr:nvSpPr>
        <xdr:cNvPr id="2" name="Straight Connector 79"/>
        <xdr:cNvSpPr>
          <a:spLocks/>
        </xdr:cNvSpPr>
      </xdr:nvSpPr>
      <xdr:spPr>
        <a:xfrm>
          <a:off x="7162800" y="6696075"/>
          <a:ext cx="16192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581025</xdr:colOff>
      <xdr:row>50</xdr:row>
      <xdr:rowOff>57150</xdr:rowOff>
    </xdr:from>
    <xdr:to>
      <xdr:col>5</xdr:col>
      <xdr:colOff>666750</xdr:colOff>
      <xdr:row>51</xdr:row>
      <xdr:rowOff>161925</xdr:rowOff>
    </xdr:to>
    <xdr:sp>
      <xdr:nvSpPr>
        <xdr:cNvPr id="3" name="TextBox 69"/>
        <xdr:cNvSpPr txBox="1">
          <a:spLocks noChangeArrowheads="1"/>
        </xdr:cNvSpPr>
      </xdr:nvSpPr>
      <xdr:spPr>
        <a:xfrm>
          <a:off x="581025" y="10734675"/>
          <a:ext cx="5286375" cy="361950"/>
        </a:xfrm>
        <a:prstGeom prst="rect">
          <a:avLst/>
        </a:prstGeom>
        <a:noFill/>
        <a:ln w="9525" cmpd="sng">
          <a:noFill/>
        </a:ln>
      </xdr:spPr>
      <xdr:txBody>
        <a:bodyPr vertOverflow="clip" wrap="square"/>
        <a:p>
          <a:pPr algn="l">
            <a:defRPr/>
          </a:pPr>
          <a:r>
            <a:rPr lang="en-US" cap="none" sz="1200" b="1" i="0" u="none" baseline="0">
              <a:solidFill>
                <a:srgbClr val="000000"/>
              </a:solidFill>
              <a:latin typeface="Calibri"/>
              <a:ea typeface="Calibri"/>
              <a:cs typeface="Calibri"/>
            </a:rPr>
            <a:t>Please email</a:t>
          </a:r>
          <a:r>
            <a:rPr lang="en-US" cap="none" sz="1200" b="1" i="0" u="none" baseline="0">
              <a:solidFill>
                <a:srgbClr val="000000"/>
              </a:solidFill>
              <a:latin typeface="Calibri"/>
              <a:ea typeface="Calibri"/>
              <a:cs typeface="Calibri"/>
            </a:rPr>
            <a:t> completd form to: sdavis@beefmasters.org</a:t>
          </a:r>
        </a:p>
      </xdr:txBody>
    </xdr:sp>
    <xdr:clientData/>
  </xdr:twoCellAnchor>
  <xdr:twoCellAnchor>
    <xdr:from>
      <xdr:col>7</xdr:col>
      <xdr:colOff>419100</xdr:colOff>
      <xdr:row>47</xdr:row>
      <xdr:rowOff>390525</xdr:rowOff>
    </xdr:from>
    <xdr:to>
      <xdr:col>10</xdr:col>
      <xdr:colOff>152400</xdr:colOff>
      <xdr:row>47</xdr:row>
      <xdr:rowOff>409575</xdr:rowOff>
    </xdr:to>
    <xdr:sp>
      <xdr:nvSpPr>
        <xdr:cNvPr id="4" name="Straight Connector 76"/>
        <xdr:cNvSpPr>
          <a:spLocks/>
        </xdr:cNvSpPr>
      </xdr:nvSpPr>
      <xdr:spPr>
        <a:xfrm>
          <a:off x="7162800" y="10134600"/>
          <a:ext cx="1485900" cy="190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419100</xdr:colOff>
      <xdr:row>49</xdr:row>
      <xdr:rowOff>0</xdr:rowOff>
    </xdr:from>
    <xdr:to>
      <xdr:col>9</xdr:col>
      <xdr:colOff>257175</xdr:colOff>
      <xdr:row>49</xdr:row>
      <xdr:rowOff>0</xdr:rowOff>
    </xdr:to>
    <xdr:sp>
      <xdr:nvSpPr>
        <xdr:cNvPr id="5" name="Straight Connector 77"/>
        <xdr:cNvSpPr>
          <a:spLocks/>
        </xdr:cNvSpPr>
      </xdr:nvSpPr>
      <xdr:spPr>
        <a:xfrm>
          <a:off x="7162800" y="10487025"/>
          <a:ext cx="13335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190500</xdr:colOff>
      <xdr:row>41</xdr:row>
      <xdr:rowOff>9525</xdr:rowOff>
    </xdr:from>
    <xdr:to>
      <xdr:col>1</xdr:col>
      <xdr:colOff>685800</xdr:colOff>
      <xdr:row>45</xdr:row>
      <xdr:rowOff>171450</xdr:rowOff>
    </xdr:to>
    <xdr:sp>
      <xdr:nvSpPr>
        <xdr:cNvPr id="6" name="TextBox 167"/>
        <xdr:cNvSpPr txBox="1">
          <a:spLocks noChangeArrowheads="1"/>
        </xdr:cNvSpPr>
      </xdr:nvSpPr>
      <xdr:spPr>
        <a:xfrm>
          <a:off x="190500" y="8658225"/>
          <a:ext cx="2428875" cy="9239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STAND ALONE</a:t>
          </a:r>
          <a:r>
            <a:rPr lang="en-US" cap="none" sz="1100" b="1" i="0" u="none" baseline="0">
              <a:solidFill>
                <a:srgbClr val="000000"/>
              </a:solidFill>
              <a:latin typeface="Calibri"/>
              <a:ea typeface="Calibri"/>
              <a:cs typeface="Calibri"/>
            </a:rPr>
            <a:t> PRICING PER ANIMAL</a:t>
          </a:r>
          <a:r>
            <a:rPr lang="en-US" cap="none" sz="1100" b="0" i="0" u="none" baseline="0">
              <a:solidFill>
                <a:srgbClr val="000000"/>
              </a:solidFill>
              <a:latin typeface="Calibri"/>
              <a:ea typeface="Calibri"/>
              <a:cs typeface="Calibri"/>
            </a:rPr>
            <a:t>
$22.00</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Cost for first test
</a:t>
          </a:r>
          <a:r>
            <a:rPr lang="en-US" cap="none" sz="1100" b="0" i="0" u="none" baseline="0">
              <a:solidFill>
                <a:srgbClr val="000000"/>
              </a:solidFill>
              <a:latin typeface="Calibri"/>
              <a:ea typeface="Calibri"/>
              <a:cs typeface="Calibri"/>
            </a:rPr>
            <a:t>$38.00</a:t>
          </a:r>
          <a:r>
            <a:rPr lang="en-US" cap="none" sz="1100" b="0" i="0" u="none" baseline="0">
              <a:solidFill>
                <a:srgbClr val="000000"/>
              </a:solidFill>
              <a:latin typeface="Calibri"/>
              <a:ea typeface="Calibri"/>
              <a:cs typeface="Calibri"/>
            </a:rPr>
            <a:t> - </a:t>
          </a:r>
          <a:r>
            <a:rPr lang="en-US" cap="none" sz="1100" b="0" i="0" u="none" baseline="0">
              <a:solidFill>
                <a:srgbClr val="000000"/>
              </a:solidFill>
              <a:latin typeface="Calibri"/>
              <a:ea typeface="Calibri"/>
              <a:cs typeface="Calibri"/>
            </a:rPr>
            <a:t>Cost for two tests
$51.00</a:t>
          </a:r>
          <a:r>
            <a:rPr lang="en-US" cap="none" sz="1100" b="0" i="0" u="none" baseline="0">
              <a:solidFill>
                <a:srgbClr val="000000"/>
              </a:solidFill>
              <a:latin typeface="Calibri"/>
              <a:ea typeface="Calibri"/>
              <a:cs typeface="Calibri"/>
            </a:rPr>
            <a:t> - </a:t>
          </a:r>
          <a:r>
            <a:rPr lang="en-US" cap="none" sz="1100" b="0" i="0" u="none" baseline="0">
              <a:solidFill>
                <a:srgbClr val="000000"/>
              </a:solidFill>
              <a:latin typeface="Calibri"/>
              <a:ea typeface="Calibri"/>
              <a:cs typeface="Calibri"/>
            </a:rPr>
            <a:t>Cost for 3 or more tests</a:t>
          </a:r>
        </a:p>
      </xdr:txBody>
    </xdr:sp>
    <xdr:clientData/>
  </xdr:twoCellAnchor>
  <xdr:twoCellAnchor>
    <xdr:from>
      <xdr:col>0</xdr:col>
      <xdr:colOff>161925</xdr:colOff>
      <xdr:row>36</xdr:row>
      <xdr:rowOff>9525</xdr:rowOff>
    </xdr:from>
    <xdr:to>
      <xdr:col>1</xdr:col>
      <xdr:colOff>695325</xdr:colOff>
      <xdr:row>40</xdr:row>
      <xdr:rowOff>66675</xdr:rowOff>
    </xdr:to>
    <xdr:sp>
      <xdr:nvSpPr>
        <xdr:cNvPr id="7" name="TextBox 120"/>
        <xdr:cNvSpPr txBox="1">
          <a:spLocks noChangeArrowheads="1"/>
        </xdr:cNvSpPr>
      </xdr:nvSpPr>
      <xdr:spPr>
        <a:xfrm>
          <a:off x="161925" y="7705725"/>
          <a:ext cx="2466975" cy="8191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ADD ON PRICING PER ANIMAL**
</a:t>
          </a:r>
          <a:r>
            <a:rPr lang="en-US" cap="none" sz="1100" b="0" i="0" u="none" baseline="0">
              <a:solidFill>
                <a:srgbClr val="000000"/>
              </a:solidFill>
              <a:latin typeface="Calibri"/>
              <a:ea typeface="Calibri"/>
              <a:cs typeface="Calibri"/>
            </a:rPr>
            <a:t>$  9.00</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Cost for first test
</a:t>
          </a:r>
          <a:r>
            <a:rPr lang="en-US" cap="none" sz="1100" b="0" i="0" u="none" baseline="0">
              <a:solidFill>
                <a:srgbClr val="000000"/>
              </a:solidFill>
              <a:latin typeface="Calibri"/>
              <a:ea typeface="Calibri"/>
              <a:cs typeface="Calibri"/>
            </a:rPr>
            <a:t>$16.00</a:t>
          </a:r>
          <a:r>
            <a:rPr lang="en-US" cap="none" sz="1100" b="0" i="0" u="none" baseline="0">
              <a:solidFill>
                <a:srgbClr val="000000"/>
              </a:solidFill>
              <a:latin typeface="Calibri"/>
              <a:ea typeface="Calibri"/>
              <a:cs typeface="Calibri"/>
            </a:rPr>
            <a:t> - </a:t>
          </a:r>
          <a:r>
            <a:rPr lang="en-US" cap="none" sz="1100" b="0" i="0" u="none" baseline="0">
              <a:solidFill>
                <a:srgbClr val="000000"/>
              </a:solidFill>
              <a:latin typeface="Calibri"/>
              <a:ea typeface="Calibri"/>
              <a:cs typeface="Calibri"/>
            </a:rPr>
            <a:t>Cost for two tests
$22.00</a:t>
          </a:r>
          <a:r>
            <a:rPr lang="en-US" cap="none" sz="1100" b="0" i="0" u="none" baseline="0">
              <a:solidFill>
                <a:srgbClr val="000000"/>
              </a:solidFill>
              <a:latin typeface="Calibri"/>
              <a:ea typeface="Calibri"/>
              <a:cs typeface="Calibri"/>
            </a:rPr>
            <a:t> - </a:t>
          </a:r>
          <a:r>
            <a:rPr lang="en-US" cap="none" sz="1100" b="0" i="0" u="none" baseline="0">
              <a:solidFill>
                <a:srgbClr val="000000"/>
              </a:solidFill>
              <a:latin typeface="Calibri"/>
              <a:ea typeface="Calibri"/>
              <a:cs typeface="Calibri"/>
            </a:rPr>
            <a:t>Cost for 3 or more tests</a:t>
          </a:r>
        </a:p>
      </xdr:txBody>
    </xdr:sp>
    <xdr:clientData/>
  </xdr:twoCellAnchor>
  <xdr:twoCellAnchor>
    <xdr:from>
      <xdr:col>8</xdr:col>
      <xdr:colOff>590550</xdr:colOff>
      <xdr:row>26</xdr:row>
      <xdr:rowOff>152400</xdr:rowOff>
    </xdr:from>
    <xdr:to>
      <xdr:col>8</xdr:col>
      <xdr:colOff>847725</xdr:colOff>
      <xdr:row>27</xdr:row>
      <xdr:rowOff>200025</xdr:rowOff>
    </xdr:to>
    <xdr:sp>
      <xdr:nvSpPr>
        <xdr:cNvPr id="8" name="Equal 58"/>
        <xdr:cNvSpPr>
          <a:spLocks/>
        </xdr:cNvSpPr>
      </xdr:nvSpPr>
      <xdr:spPr>
        <a:xfrm>
          <a:off x="7753350" y="5572125"/>
          <a:ext cx="257175" cy="238125"/>
        </a:xfrm>
        <a:custGeom>
          <a:pathLst>
            <a:path h="238125" w="257174">
              <a:moveTo>
                <a:pt x="34088" y="49054"/>
              </a:moveTo>
              <a:lnTo>
                <a:pt x="223086" y="49054"/>
              </a:lnTo>
              <a:lnTo>
                <a:pt x="223086" y="105061"/>
              </a:lnTo>
              <a:lnTo>
                <a:pt x="34088" y="105061"/>
              </a:lnTo>
              <a:lnTo>
                <a:pt x="34088" y="49054"/>
              </a:lnTo>
              <a:close/>
              <a:moveTo>
                <a:pt x="34088" y="49054"/>
              </a:moveTo>
              <a:lnTo>
                <a:pt x="34088" y="133064"/>
              </a:lnTo>
              <a:lnTo>
                <a:pt x="223086" y="133064"/>
              </a:lnTo>
              <a:lnTo>
                <a:pt x="223086" y="189071"/>
              </a:lnTo>
              <a:lnTo>
                <a:pt x="34088" y="189071"/>
              </a:lnTo>
              <a:close/>
            </a:path>
          </a:pathLst>
        </a:custGeom>
        <a:solidFill>
          <a:srgbClr val="558ED5"/>
        </a:solidFill>
        <a:ln w="25400" cmpd="sng">
          <a:solidFill>
            <a:srgbClr val="DCE6F2"/>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600075</xdr:colOff>
      <xdr:row>28</xdr:row>
      <xdr:rowOff>114300</xdr:rowOff>
    </xdr:from>
    <xdr:to>
      <xdr:col>8</xdr:col>
      <xdr:colOff>857250</xdr:colOff>
      <xdr:row>29</xdr:row>
      <xdr:rowOff>180975</xdr:rowOff>
    </xdr:to>
    <xdr:sp>
      <xdr:nvSpPr>
        <xdr:cNvPr id="9" name="Equal 59"/>
        <xdr:cNvSpPr>
          <a:spLocks/>
        </xdr:cNvSpPr>
      </xdr:nvSpPr>
      <xdr:spPr>
        <a:xfrm>
          <a:off x="7762875" y="6000750"/>
          <a:ext cx="257175" cy="257175"/>
        </a:xfrm>
        <a:custGeom>
          <a:pathLst>
            <a:path h="255269" w="253364">
              <a:moveTo>
                <a:pt x="33583" y="52585"/>
              </a:moveTo>
              <a:lnTo>
                <a:pt x="219781" y="52585"/>
              </a:lnTo>
              <a:lnTo>
                <a:pt x="219781" y="112625"/>
              </a:lnTo>
              <a:lnTo>
                <a:pt x="33583" y="112625"/>
              </a:lnTo>
              <a:lnTo>
                <a:pt x="33583" y="52585"/>
              </a:lnTo>
              <a:close/>
              <a:moveTo>
                <a:pt x="33583" y="52585"/>
              </a:moveTo>
              <a:lnTo>
                <a:pt x="33583" y="142644"/>
              </a:lnTo>
              <a:lnTo>
                <a:pt x="219781" y="142644"/>
              </a:lnTo>
              <a:lnTo>
                <a:pt x="219781" y="202684"/>
              </a:lnTo>
              <a:lnTo>
                <a:pt x="33583" y="202684"/>
              </a:lnTo>
              <a:close/>
            </a:path>
          </a:pathLst>
        </a:custGeom>
        <a:solidFill>
          <a:srgbClr val="558ED5"/>
        </a:solidFill>
        <a:ln w="25400" cmpd="sng">
          <a:solidFill>
            <a:srgbClr val="DCE6F2"/>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600075</xdr:colOff>
      <xdr:row>19</xdr:row>
      <xdr:rowOff>104775</xdr:rowOff>
    </xdr:from>
    <xdr:to>
      <xdr:col>8</xdr:col>
      <xdr:colOff>828675</xdr:colOff>
      <xdr:row>20</xdr:row>
      <xdr:rowOff>171450</xdr:rowOff>
    </xdr:to>
    <xdr:sp>
      <xdr:nvSpPr>
        <xdr:cNvPr id="10" name="Equal 63"/>
        <xdr:cNvSpPr>
          <a:spLocks/>
        </xdr:cNvSpPr>
      </xdr:nvSpPr>
      <xdr:spPr>
        <a:xfrm>
          <a:off x="7762875" y="3638550"/>
          <a:ext cx="228600" cy="257175"/>
        </a:xfrm>
        <a:custGeom>
          <a:pathLst>
            <a:path h="257175" w="228600">
              <a:moveTo>
                <a:pt x="30301" y="52978"/>
              </a:moveTo>
              <a:lnTo>
                <a:pt x="198299" y="52978"/>
              </a:lnTo>
              <a:lnTo>
                <a:pt x="198299" y="113466"/>
              </a:lnTo>
              <a:lnTo>
                <a:pt x="30301" y="113466"/>
              </a:lnTo>
              <a:lnTo>
                <a:pt x="30301" y="52978"/>
              </a:lnTo>
              <a:close/>
              <a:moveTo>
                <a:pt x="30301" y="52978"/>
              </a:moveTo>
              <a:lnTo>
                <a:pt x="30301" y="143709"/>
              </a:lnTo>
              <a:lnTo>
                <a:pt x="198299" y="143709"/>
              </a:lnTo>
              <a:lnTo>
                <a:pt x="198299" y="204197"/>
              </a:lnTo>
              <a:lnTo>
                <a:pt x="30301" y="204197"/>
              </a:lnTo>
              <a:close/>
            </a:path>
          </a:pathLst>
        </a:custGeom>
        <a:solidFill>
          <a:srgbClr val="558ED5"/>
        </a:solidFill>
        <a:ln w="25400" cmpd="sng">
          <a:solidFill>
            <a:srgbClr val="DCE6F2"/>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6</xdr:col>
      <xdr:colOff>485775</xdr:colOff>
      <xdr:row>14</xdr:row>
      <xdr:rowOff>76200</xdr:rowOff>
    </xdr:from>
    <xdr:ext cx="190500" cy="219075"/>
    <xdr:sp>
      <xdr:nvSpPr>
        <xdr:cNvPr id="11" name="Multiply 86"/>
        <xdr:cNvSpPr>
          <a:spLocks/>
        </xdr:cNvSpPr>
      </xdr:nvSpPr>
      <xdr:spPr>
        <a:xfrm>
          <a:off x="6524625" y="2733675"/>
          <a:ext cx="190500" cy="219075"/>
        </a:xfrm>
        <a:custGeom>
          <a:pathLst>
            <a:path h="219074" w="193751">
              <a:moveTo>
                <a:pt x="29466" y="67711"/>
              </a:moveTo>
              <a:lnTo>
                <a:pt x="63602" y="37521"/>
              </a:lnTo>
              <a:lnTo>
                <a:pt x="96876" y="75144"/>
              </a:lnTo>
              <a:lnTo>
                <a:pt x="130149" y="37521"/>
              </a:lnTo>
              <a:lnTo>
                <a:pt x="164285" y="67711"/>
              </a:lnTo>
              <a:lnTo>
                <a:pt x="127293" y="109537"/>
              </a:lnTo>
              <a:lnTo>
                <a:pt x="164285" y="151363"/>
              </a:lnTo>
              <a:lnTo>
                <a:pt x="130149" y="181553"/>
              </a:lnTo>
              <a:lnTo>
                <a:pt x="96876" y="143930"/>
              </a:lnTo>
              <a:lnTo>
                <a:pt x="63602" y="181553"/>
              </a:lnTo>
              <a:lnTo>
                <a:pt x="29466" y="151363"/>
              </a:lnTo>
              <a:lnTo>
                <a:pt x="66458" y="109537"/>
              </a:lnTo>
              <a:lnTo>
                <a:pt x="29466" y="67711"/>
              </a:lnTo>
              <a:close/>
            </a:path>
          </a:pathLst>
        </a:custGeom>
        <a:solidFill>
          <a:srgbClr val="558ED5"/>
        </a:solidFill>
        <a:ln w="25400" cmpd="sng">
          <a:solidFill>
            <a:srgbClr val="DCE6F2"/>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485775</xdr:colOff>
      <xdr:row>19</xdr:row>
      <xdr:rowOff>123825</xdr:rowOff>
    </xdr:from>
    <xdr:ext cx="190500" cy="219075"/>
    <xdr:sp>
      <xdr:nvSpPr>
        <xdr:cNvPr id="12" name="Multiply 91"/>
        <xdr:cNvSpPr>
          <a:spLocks/>
        </xdr:cNvSpPr>
      </xdr:nvSpPr>
      <xdr:spPr>
        <a:xfrm>
          <a:off x="6524625" y="3657600"/>
          <a:ext cx="190500" cy="219075"/>
        </a:xfrm>
        <a:custGeom>
          <a:pathLst>
            <a:path h="219074" w="193751">
              <a:moveTo>
                <a:pt x="29466" y="67711"/>
              </a:moveTo>
              <a:lnTo>
                <a:pt x="63602" y="37521"/>
              </a:lnTo>
              <a:lnTo>
                <a:pt x="96876" y="75144"/>
              </a:lnTo>
              <a:lnTo>
                <a:pt x="130149" y="37521"/>
              </a:lnTo>
              <a:lnTo>
                <a:pt x="164285" y="67711"/>
              </a:lnTo>
              <a:lnTo>
                <a:pt x="127293" y="109537"/>
              </a:lnTo>
              <a:lnTo>
                <a:pt x="164285" y="151363"/>
              </a:lnTo>
              <a:lnTo>
                <a:pt x="130149" y="181553"/>
              </a:lnTo>
              <a:lnTo>
                <a:pt x="96876" y="143930"/>
              </a:lnTo>
              <a:lnTo>
                <a:pt x="63602" y="181553"/>
              </a:lnTo>
              <a:lnTo>
                <a:pt x="29466" y="151363"/>
              </a:lnTo>
              <a:lnTo>
                <a:pt x="66458" y="109537"/>
              </a:lnTo>
              <a:lnTo>
                <a:pt x="29466" y="67711"/>
              </a:lnTo>
              <a:close/>
            </a:path>
          </a:pathLst>
        </a:custGeom>
        <a:solidFill>
          <a:srgbClr val="558ED5"/>
        </a:solidFill>
        <a:ln w="25400" cmpd="sng">
          <a:solidFill>
            <a:srgbClr val="DCE6F2"/>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523875</xdr:colOff>
      <xdr:row>26</xdr:row>
      <xdr:rowOff>142875</xdr:rowOff>
    </xdr:from>
    <xdr:ext cx="190500" cy="219075"/>
    <xdr:sp>
      <xdr:nvSpPr>
        <xdr:cNvPr id="13" name="Multiply 95"/>
        <xdr:cNvSpPr>
          <a:spLocks/>
        </xdr:cNvSpPr>
      </xdr:nvSpPr>
      <xdr:spPr>
        <a:xfrm>
          <a:off x="6562725" y="5562600"/>
          <a:ext cx="190500" cy="219075"/>
        </a:xfrm>
        <a:custGeom>
          <a:pathLst>
            <a:path h="219074" w="193751">
              <a:moveTo>
                <a:pt x="29466" y="67711"/>
              </a:moveTo>
              <a:lnTo>
                <a:pt x="63602" y="37521"/>
              </a:lnTo>
              <a:lnTo>
                <a:pt x="96876" y="75144"/>
              </a:lnTo>
              <a:lnTo>
                <a:pt x="130149" y="37521"/>
              </a:lnTo>
              <a:lnTo>
                <a:pt x="164285" y="67711"/>
              </a:lnTo>
              <a:lnTo>
                <a:pt x="127293" y="109537"/>
              </a:lnTo>
              <a:lnTo>
                <a:pt x="164285" y="151363"/>
              </a:lnTo>
              <a:lnTo>
                <a:pt x="130149" y="181553"/>
              </a:lnTo>
              <a:lnTo>
                <a:pt x="96876" y="143930"/>
              </a:lnTo>
              <a:lnTo>
                <a:pt x="63602" y="181553"/>
              </a:lnTo>
              <a:lnTo>
                <a:pt x="29466" y="151363"/>
              </a:lnTo>
              <a:lnTo>
                <a:pt x="66458" y="109537"/>
              </a:lnTo>
              <a:lnTo>
                <a:pt x="29466" y="67711"/>
              </a:lnTo>
              <a:close/>
            </a:path>
          </a:pathLst>
        </a:custGeom>
        <a:solidFill>
          <a:srgbClr val="558ED5"/>
        </a:solidFill>
        <a:ln w="25400" cmpd="sng">
          <a:solidFill>
            <a:srgbClr val="DCE6F2"/>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542925</xdr:colOff>
      <xdr:row>28</xdr:row>
      <xdr:rowOff>114300</xdr:rowOff>
    </xdr:from>
    <xdr:ext cx="180975" cy="219075"/>
    <xdr:sp>
      <xdr:nvSpPr>
        <xdr:cNvPr id="14" name="Multiply 97"/>
        <xdr:cNvSpPr>
          <a:spLocks/>
        </xdr:cNvSpPr>
      </xdr:nvSpPr>
      <xdr:spPr>
        <a:xfrm>
          <a:off x="6581775" y="6000750"/>
          <a:ext cx="180975" cy="219075"/>
        </a:xfrm>
        <a:custGeom>
          <a:pathLst>
            <a:path h="219074" w="184226">
              <a:moveTo>
                <a:pt x="27665" y="66560"/>
              </a:moveTo>
              <a:lnTo>
                <a:pt x="60828" y="38672"/>
              </a:lnTo>
              <a:lnTo>
                <a:pt x="92113" y="75875"/>
              </a:lnTo>
              <a:lnTo>
                <a:pt x="123398" y="38672"/>
              </a:lnTo>
              <a:lnTo>
                <a:pt x="156561" y="66560"/>
              </a:lnTo>
              <a:lnTo>
                <a:pt x="120420" y="109537"/>
              </a:lnTo>
              <a:lnTo>
                <a:pt x="156561" y="152514"/>
              </a:lnTo>
              <a:lnTo>
                <a:pt x="123398" y="180402"/>
              </a:lnTo>
              <a:lnTo>
                <a:pt x="92113" y="143199"/>
              </a:lnTo>
              <a:lnTo>
                <a:pt x="60828" y="180402"/>
              </a:lnTo>
              <a:lnTo>
                <a:pt x="27665" y="152514"/>
              </a:lnTo>
              <a:lnTo>
                <a:pt x="63806" y="109537"/>
              </a:lnTo>
              <a:lnTo>
                <a:pt x="27665" y="66560"/>
              </a:lnTo>
              <a:close/>
            </a:path>
          </a:pathLst>
        </a:custGeom>
        <a:solidFill>
          <a:srgbClr val="558ED5"/>
        </a:solidFill>
        <a:ln w="25400" cmpd="sng">
          <a:solidFill>
            <a:srgbClr val="DCE6F2"/>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8</xdr:col>
      <xdr:colOff>581025</xdr:colOff>
      <xdr:row>14</xdr:row>
      <xdr:rowOff>57150</xdr:rowOff>
    </xdr:from>
    <xdr:to>
      <xdr:col>8</xdr:col>
      <xdr:colOff>809625</xdr:colOff>
      <xdr:row>15</xdr:row>
      <xdr:rowOff>114300</xdr:rowOff>
    </xdr:to>
    <xdr:sp>
      <xdr:nvSpPr>
        <xdr:cNvPr id="15" name="Equal 43"/>
        <xdr:cNvSpPr>
          <a:spLocks/>
        </xdr:cNvSpPr>
      </xdr:nvSpPr>
      <xdr:spPr>
        <a:xfrm>
          <a:off x="7743825" y="2714625"/>
          <a:ext cx="228600" cy="247650"/>
        </a:xfrm>
        <a:custGeom>
          <a:pathLst>
            <a:path h="247648" w="232504">
              <a:moveTo>
                <a:pt x="30818" y="51015"/>
              </a:moveTo>
              <a:lnTo>
                <a:pt x="201686" y="51015"/>
              </a:lnTo>
              <a:lnTo>
                <a:pt x="201686" y="109262"/>
              </a:lnTo>
              <a:lnTo>
                <a:pt x="30818" y="109262"/>
              </a:lnTo>
              <a:lnTo>
                <a:pt x="30818" y="51015"/>
              </a:lnTo>
              <a:close/>
              <a:moveTo>
                <a:pt x="30818" y="51015"/>
              </a:moveTo>
              <a:lnTo>
                <a:pt x="30818" y="138386"/>
              </a:lnTo>
              <a:lnTo>
                <a:pt x="201686" y="138386"/>
              </a:lnTo>
              <a:lnTo>
                <a:pt x="201686" y="196633"/>
              </a:lnTo>
              <a:lnTo>
                <a:pt x="30818" y="196633"/>
              </a:lnTo>
              <a:close/>
            </a:path>
          </a:pathLst>
        </a:custGeom>
        <a:solidFill>
          <a:srgbClr val="558ED5"/>
        </a:solidFill>
        <a:ln w="25400" cmpd="sng">
          <a:solidFill>
            <a:srgbClr val="DCE6F2"/>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619125</xdr:colOff>
      <xdr:row>23</xdr:row>
      <xdr:rowOff>85725</xdr:rowOff>
    </xdr:from>
    <xdr:to>
      <xdr:col>8</xdr:col>
      <xdr:colOff>847725</xdr:colOff>
      <xdr:row>24</xdr:row>
      <xdr:rowOff>142875</xdr:rowOff>
    </xdr:to>
    <xdr:sp>
      <xdr:nvSpPr>
        <xdr:cNvPr id="16" name="Equal 40"/>
        <xdr:cNvSpPr>
          <a:spLocks/>
        </xdr:cNvSpPr>
      </xdr:nvSpPr>
      <xdr:spPr>
        <a:xfrm>
          <a:off x="7781925" y="4695825"/>
          <a:ext cx="228600" cy="257175"/>
        </a:xfrm>
        <a:custGeom>
          <a:pathLst>
            <a:path h="257175" w="224790">
              <a:moveTo>
                <a:pt x="29796" y="52978"/>
              </a:moveTo>
              <a:lnTo>
                <a:pt x="194994" y="52978"/>
              </a:lnTo>
              <a:lnTo>
                <a:pt x="194994" y="113466"/>
              </a:lnTo>
              <a:lnTo>
                <a:pt x="29796" y="113466"/>
              </a:lnTo>
              <a:lnTo>
                <a:pt x="29796" y="52978"/>
              </a:lnTo>
              <a:close/>
              <a:moveTo>
                <a:pt x="29796" y="52978"/>
              </a:moveTo>
              <a:lnTo>
                <a:pt x="29796" y="143709"/>
              </a:lnTo>
              <a:lnTo>
                <a:pt x="194994" y="143709"/>
              </a:lnTo>
              <a:lnTo>
                <a:pt x="194994" y="204197"/>
              </a:lnTo>
              <a:lnTo>
                <a:pt x="29796" y="204197"/>
              </a:lnTo>
              <a:close/>
            </a:path>
          </a:pathLst>
        </a:custGeom>
        <a:solidFill>
          <a:srgbClr val="558ED5"/>
        </a:solidFill>
        <a:ln w="25400" cmpd="sng">
          <a:solidFill>
            <a:srgbClr val="DCE6F2"/>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6</xdr:col>
      <xdr:colOff>514350</xdr:colOff>
      <xdr:row>23</xdr:row>
      <xdr:rowOff>123825</xdr:rowOff>
    </xdr:from>
    <xdr:ext cx="190500" cy="219075"/>
    <xdr:sp>
      <xdr:nvSpPr>
        <xdr:cNvPr id="17" name="Multiply 42"/>
        <xdr:cNvSpPr>
          <a:spLocks/>
        </xdr:cNvSpPr>
      </xdr:nvSpPr>
      <xdr:spPr>
        <a:xfrm>
          <a:off x="6553200" y="4733925"/>
          <a:ext cx="190500" cy="219075"/>
        </a:xfrm>
        <a:custGeom>
          <a:pathLst>
            <a:path h="219074" w="193751">
              <a:moveTo>
                <a:pt x="29466" y="67711"/>
              </a:moveTo>
              <a:lnTo>
                <a:pt x="63602" y="37521"/>
              </a:lnTo>
              <a:lnTo>
                <a:pt x="96876" y="75144"/>
              </a:lnTo>
              <a:lnTo>
                <a:pt x="130149" y="37521"/>
              </a:lnTo>
              <a:lnTo>
                <a:pt x="164285" y="67711"/>
              </a:lnTo>
              <a:lnTo>
                <a:pt x="127293" y="109537"/>
              </a:lnTo>
              <a:lnTo>
                <a:pt x="164285" y="151363"/>
              </a:lnTo>
              <a:lnTo>
                <a:pt x="130149" y="181553"/>
              </a:lnTo>
              <a:lnTo>
                <a:pt x="96876" y="143930"/>
              </a:lnTo>
              <a:lnTo>
                <a:pt x="63602" y="181553"/>
              </a:lnTo>
              <a:lnTo>
                <a:pt x="29466" y="151363"/>
              </a:lnTo>
              <a:lnTo>
                <a:pt x="66458" y="109537"/>
              </a:lnTo>
              <a:lnTo>
                <a:pt x="29466" y="67711"/>
              </a:lnTo>
              <a:close/>
            </a:path>
          </a:pathLst>
        </a:custGeom>
        <a:solidFill>
          <a:srgbClr val="558ED5"/>
        </a:solidFill>
        <a:ln w="25400" cmpd="sng">
          <a:solidFill>
            <a:srgbClr val="DCE6F2"/>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twoCellAnchor editAs="oneCell">
    <xdr:from>
      <xdr:col>0</xdr:col>
      <xdr:colOff>190500</xdr:colOff>
      <xdr:row>17</xdr:row>
      <xdr:rowOff>190500</xdr:rowOff>
    </xdr:from>
    <xdr:to>
      <xdr:col>0</xdr:col>
      <xdr:colOff>1752600</xdr:colOff>
      <xdr:row>20</xdr:row>
      <xdr:rowOff>180975</xdr:rowOff>
    </xdr:to>
    <xdr:pic>
      <xdr:nvPicPr>
        <xdr:cNvPr id="18" name="Picture 41" descr="SireTRACE_RGB.png"/>
        <xdr:cNvPicPr preferRelativeResize="1">
          <a:picLocks noChangeAspect="1"/>
        </xdr:cNvPicPr>
      </xdr:nvPicPr>
      <xdr:blipFill>
        <a:blip r:embed="rId1"/>
        <a:stretch>
          <a:fillRect/>
        </a:stretch>
      </xdr:blipFill>
      <xdr:spPr>
        <a:xfrm>
          <a:off x="190500" y="3381375"/>
          <a:ext cx="1562100" cy="523875"/>
        </a:xfrm>
        <a:prstGeom prst="rect">
          <a:avLst/>
        </a:prstGeom>
        <a:noFill/>
        <a:ln w="9525" cmpd="sng">
          <a:noFill/>
        </a:ln>
      </xdr:spPr>
    </xdr:pic>
    <xdr:clientData/>
  </xdr:twoCellAnchor>
  <xdr:twoCellAnchor editAs="oneCell">
    <xdr:from>
      <xdr:col>0</xdr:col>
      <xdr:colOff>104775</xdr:colOff>
      <xdr:row>27</xdr:row>
      <xdr:rowOff>200025</xdr:rowOff>
    </xdr:from>
    <xdr:to>
      <xdr:col>0</xdr:col>
      <xdr:colOff>923925</xdr:colOff>
      <xdr:row>29</xdr:row>
      <xdr:rowOff>19050</xdr:rowOff>
    </xdr:to>
    <xdr:pic>
      <xdr:nvPicPr>
        <xdr:cNvPr id="19" name="Picture 45" descr="GeneSTAR_RGB.png"/>
        <xdr:cNvPicPr preferRelativeResize="1">
          <a:picLocks noChangeAspect="1"/>
        </xdr:cNvPicPr>
      </xdr:nvPicPr>
      <xdr:blipFill>
        <a:blip r:embed="rId2"/>
        <a:stretch>
          <a:fillRect/>
        </a:stretch>
      </xdr:blipFill>
      <xdr:spPr>
        <a:xfrm>
          <a:off x="104775" y="5810250"/>
          <a:ext cx="819150" cy="285750"/>
        </a:xfrm>
        <a:prstGeom prst="rect">
          <a:avLst/>
        </a:prstGeom>
        <a:noFill/>
        <a:ln w="9525" cmpd="sng">
          <a:noFill/>
        </a:ln>
      </xdr:spPr>
    </xdr:pic>
    <xdr:clientData/>
  </xdr:twoCellAnchor>
  <xdr:twoCellAnchor editAs="oneCell">
    <xdr:from>
      <xdr:col>0</xdr:col>
      <xdr:colOff>104775</xdr:colOff>
      <xdr:row>24</xdr:row>
      <xdr:rowOff>19050</xdr:rowOff>
    </xdr:from>
    <xdr:to>
      <xdr:col>0</xdr:col>
      <xdr:colOff>923925</xdr:colOff>
      <xdr:row>25</xdr:row>
      <xdr:rowOff>9525</xdr:rowOff>
    </xdr:to>
    <xdr:pic>
      <xdr:nvPicPr>
        <xdr:cNvPr id="20" name="Picture 47" descr="GeneSTAR_RGB.png"/>
        <xdr:cNvPicPr preferRelativeResize="1">
          <a:picLocks noChangeAspect="1"/>
        </xdr:cNvPicPr>
      </xdr:nvPicPr>
      <xdr:blipFill>
        <a:blip r:embed="rId2"/>
        <a:stretch>
          <a:fillRect/>
        </a:stretch>
      </xdr:blipFill>
      <xdr:spPr>
        <a:xfrm>
          <a:off x="104775" y="4829175"/>
          <a:ext cx="819150" cy="285750"/>
        </a:xfrm>
        <a:prstGeom prst="rect">
          <a:avLst/>
        </a:prstGeom>
        <a:noFill/>
        <a:ln w="9525" cmpd="sng">
          <a:noFill/>
        </a:ln>
      </xdr:spPr>
    </xdr:pic>
    <xdr:clientData/>
  </xdr:twoCellAnchor>
  <xdr:twoCellAnchor editAs="oneCell">
    <xdr:from>
      <xdr:col>0</xdr:col>
      <xdr:colOff>314325</xdr:colOff>
      <xdr:row>12</xdr:row>
      <xdr:rowOff>190500</xdr:rowOff>
    </xdr:from>
    <xdr:to>
      <xdr:col>0</xdr:col>
      <xdr:colOff>1476375</xdr:colOff>
      <xdr:row>16</xdr:row>
      <xdr:rowOff>38100</xdr:rowOff>
    </xdr:to>
    <xdr:pic>
      <xdr:nvPicPr>
        <xdr:cNvPr id="21" name="Picture 50" descr="HD50K_RGB_72dpi.png"/>
        <xdr:cNvPicPr preferRelativeResize="1">
          <a:picLocks noChangeAspect="1"/>
        </xdr:cNvPicPr>
      </xdr:nvPicPr>
      <xdr:blipFill>
        <a:blip r:embed="rId3"/>
        <a:stretch>
          <a:fillRect/>
        </a:stretch>
      </xdr:blipFill>
      <xdr:spPr>
        <a:xfrm>
          <a:off x="314325" y="2457450"/>
          <a:ext cx="1162050" cy="581025"/>
        </a:xfrm>
        <a:prstGeom prst="rect">
          <a:avLst/>
        </a:prstGeom>
        <a:noFill/>
        <a:ln w="9525" cmpd="sng">
          <a:noFill/>
        </a:ln>
      </xdr:spPr>
    </xdr:pic>
    <xdr:clientData/>
  </xdr:twoCellAnchor>
  <xdr:twoCellAnchor>
    <xdr:from>
      <xdr:col>8</xdr:col>
      <xdr:colOff>57150</xdr:colOff>
      <xdr:row>0</xdr:row>
      <xdr:rowOff>247650</xdr:rowOff>
    </xdr:from>
    <xdr:to>
      <xdr:col>10</xdr:col>
      <xdr:colOff>704850</xdr:colOff>
      <xdr:row>4</xdr:row>
      <xdr:rowOff>161925</xdr:rowOff>
    </xdr:to>
    <xdr:sp>
      <xdr:nvSpPr>
        <xdr:cNvPr id="22" name="TextBox 29"/>
        <xdr:cNvSpPr txBox="1">
          <a:spLocks noChangeArrowheads="1"/>
        </xdr:cNvSpPr>
      </xdr:nvSpPr>
      <xdr:spPr>
        <a:xfrm>
          <a:off x="7219950" y="247650"/>
          <a:ext cx="1981200" cy="752475"/>
        </a:xfrm>
        <a:prstGeom prst="rect">
          <a:avLst/>
        </a:prstGeom>
        <a:solidFill>
          <a:srgbClr val="FFFFFF"/>
        </a:solidFill>
        <a:ln w="9525" cmpd="sng">
          <a:noFill/>
        </a:ln>
      </xdr:spPr>
      <xdr:txBody>
        <a:bodyPr vertOverflow="clip" wrap="square"/>
        <a:p>
          <a:pPr algn="r">
            <a:defRPr/>
          </a:pPr>
          <a:r>
            <a:rPr lang="en-US" cap="none" sz="1200" b="1" i="0" u="none" baseline="0">
              <a:solidFill>
                <a:srgbClr val="000000"/>
              </a:solidFill>
              <a:latin typeface="Calibri"/>
              <a:ea typeface="Calibri"/>
              <a:cs typeface="Calibri"/>
            </a:rPr>
            <a:t>Questions?
</a:t>
          </a:r>
          <a:r>
            <a:rPr lang="en-US" cap="none" sz="1200" b="1" i="0" u="none" baseline="0">
              <a:solidFill>
                <a:srgbClr val="000000"/>
              </a:solidFill>
              <a:latin typeface="Calibri"/>
              <a:ea typeface="Calibri"/>
              <a:cs typeface="Calibri"/>
            </a:rPr>
            <a:t>BBU - </a:t>
          </a:r>
          <a:r>
            <a:rPr lang="en-US" cap="none" sz="1200" b="1" i="0" u="none" baseline="0">
              <a:solidFill>
                <a:srgbClr val="000000"/>
              </a:solidFill>
              <a:latin typeface="Calibri"/>
              <a:ea typeface="Calibri"/>
              <a:cs typeface="Calibri"/>
            </a:rPr>
            <a:t>210-732-3132
</a:t>
          </a:r>
          <a:r>
            <a:rPr lang="en-US" cap="none" sz="1200" b="1" i="0" u="none" baseline="0">
              <a:solidFill>
                <a:srgbClr val="000000"/>
              </a:solidFill>
              <a:latin typeface="Calibri"/>
              <a:ea typeface="Calibri"/>
              <a:cs typeface="Calibri"/>
            </a:rPr>
            <a:t>Zoetis</a:t>
          </a:r>
          <a:r>
            <a:rPr lang="en-US" cap="none" sz="1200" b="1" i="0" u="none" baseline="0">
              <a:solidFill>
                <a:srgbClr val="000000"/>
              </a:solidFill>
              <a:latin typeface="Calibri"/>
              <a:ea typeface="Calibri"/>
              <a:cs typeface="Calibri"/>
            </a:rPr>
            <a:t> - 877-233-3362</a:t>
          </a:r>
        </a:p>
      </xdr:txBody>
    </xdr:sp>
    <xdr:clientData/>
  </xdr:twoCellAnchor>
  <xdr:twoCellAnchor editAs="oneCell">
    <xdr:from>
      <xdr:col>0</xdr:col>
      <xdr:colOff>209550</xdr:colOff>
      <xdr:row>1</xdr:row>
      <xdr:rowOff>0</xdr:rowOff>
    </xdr:from>
    <xdr:to>
      <xdr:col>0</xdr:col>
      <xdr:colOff>1609725</xdr:colOff>
      <xdr:row>3</xdr:row>
      <xdr:rowOff>123825</xdr:rowOff>
    </xdr:to>
    <xdr:pic>
      <xdr:nvPicPr>
        <xdr:cNvPr id="23" name="Picture 30"/>
        <xdr:cNvPicPr preferRelativeResize="1">
          <a:picLocks noChangeAspect="1"/>
        </xdr:cNvPicPr>
      </xdr:nvPicPr>
      <xdr:blipFill>
        <a:blip r:embed="rId4"/>
        <a:stretch>
          <a:fillRect/>
        </a:stretch>
      </xdr:blipFill>
      <xdr:spPr>
        <a:xfrm>
          <a:off x="209550" y="266700"/>
          <a:ext cx="1400175" cy="504825"/>
        </a:xfrm>
        <a:prstGeom prst="rect">
          <a:avLst/>
        </a:prstGeom>
        <a:noFill/>
        <a:ln w="9525" cmpd="sng">
          <a:noFill/>
        </a:ln>
      </xdr:spPr>
    </xdr:pic>
    <xdr:clientData/>
  </xdr:twoCellAnchor>
  <xdr:twoCellAnchor editAs="oneCell">
    <xdr:from>
      <xdr:col>5</xdr:col>
      <xdr:colOff>95250</xdr:colOff>
      <xdr:row>0</xdr:row>
      <xdr:rowOff>238125</xdr:rowOff>
    </xdr:from>
    <xdr:to>
      <xdr:col>8</xdr:col>
      <xdr:colOff>19050</xdr:colOff>
      <xdr:row>4</xdr:row>
      <xdr:rowOff>76200</xdr:rowOff>
    </xdr:to>
    <xdr:pic>
      <xdr:nvPicPr>
        <xdr:cNvPr id="24" name="Picture 1"/>
        <xdr:cNvPicPr preferRelativeResize="1">
          <a:picLocks noChangeAspect="1"/>
        </xdr:cNvPicPr>
      </xdr:nvPicPr>
      <xdr:blipFill>
        <a:blip r:embed="rId5"/>
        <a:stretch>
          <a:fillRect/>
        </a:stretch>
      </xdr:blipFill>
      <xdr:spPr>
        <a:xfrm>
          <a:off x="5295900" y="238125"/>
          <a:ext cx="1885950" cy="676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3" tint="0.39998000860214233"/>
  </sheetPr>
  <dimension ref="A1:AQ69"/>
  <sheetViews>
    <sheetView showZeros="0" tabSelected="1" zoomScalePageLayoutView="0" workbookViewId="0" topLeftCell="A40">
      <selection activeCell="I19" sqref="I19:K19"/>
    </sheetView>
  </sheetViews>
  <sheetFormatPr defaultColWidth="9.140625" defaultRowHeight="15"/>
  <cols>
    <col min="1" max="1" width="12.7109375" style="131" customWidth="1"/>
    <col min="2" max="2" width="4.140625" style="131" customWidth="1"/>
    <col min="3" max="3" width="16.00390625" style="131" customWidth="1"/>
    <col min="4" max="4" width="10.7109375" style="131" customWidth="1"/>
    <col min="5" max="5" width="12.8515625" style="131" customWidth="1"/>
    <col min="6" max="6" width="10.57421875" style="131" customWidth="1"/>
    <col min="7" max="7" width="11.7109375" style="131" customWidth="1"/>
    <col min="8" max="8" width="15.28125" style="131" customWidth="1"/>
    <col min="9" max="9" width="15.57421875" style="131" customWidth="1"/>
    <col min="10" max="10" width="11.7109375" style="131" customWidth="1"/>
    <col min="11" max="11" width="11.7109375" style="289" customWidth="1"/>
    <col min="12" max="12" width="5.8515625" style="131" customWidth="1"/>
    <col min="13" max="13" width="15.57421875" style="289" customWidth="1"/>
    <col min="14" max="14" width="7.421875" style="118" customWidth="1"/>
    <col min="15" max="15" width="9.140625" style="123" customWidth="1"/>
    <col min="16" max="21" width="9.140625" style="118" customWidth="1"/>
    <col min="22" max="43" width="9.140625" style="218" customWidth="1"/>
    <col min="44" max="16384" width="9.140625" style="131" customWidth="1"/>
  </cols>
  <sheetData>
    <row r="1" spans="1:12" ht="15">
      <c r="A1" s="2"/>
      <c r="B1" s="35"/>
      <c r="C1" s="35"/>
      <c r="D1" s="35"/>
      <c r="E1" s="35"/>
      <c r="F1" s="35"/>
      <c r="G1" s="35"/>
      <c r="H1" s="35"/>
      <c r="I1" s="35"/>
      <c r="J1" s="35"/>
      <c r="K1" s="35"/>
      <c r="L1" s="36"/>
    </row>
    <row r="2" spans="1:12" ht="15">
      <c r="A2" s="3"/>
      <c r="B2" s="197"/>
      <c r="C2" s="197"/>
      <c r="D2" s="197"/>
      <c r="E2" s="197"/>
      <c r="F2" s="197"/>
      <c r="G2" s="197"/>
      <c r="H2" s="197"/>
      <c r="I2" s="197"/>
      <c r="J2" s="197"/>
      <c r="L2" s="177"/>
    </row>
    <row r="3" spans="1:12" ht="15">
      <c r="A3" s="3"/>
      <c r="B3" s="197"/>
      <c r="C3" s="197"/>
      <c r="D3" s="197"/>
      <c r="E3" s="197"/>
      <c r="F3" s="197"/>
      <c r="G3" s="197"/>
      <c r="H3" s="197"/>
      <c r="I3" s="197"/>
      <c r="J3" s="197"/>
      <c r="L3" s="177"/>
    </row>
    <row r="4" spans="1:12" ht="15">
      <c r="A4" s="3"/>
      <c r="B4" s="197"/>
      <c r="C4" s="197"/>
      <c r="D4" s="197"/>
      <c r="E4" s="197"/>
      <c r="F4" s="197"/>
      <c r="G4" s="197"/>
      <c r="H4" s="197"/>
      <c r="I4" s="197"/>
      <c r="J4" s="197"/>
      <c r="L4" s="177"/>
    </row>
    <row r="5" spans="1:12" ht="15">
      <c r="A5" s="3"/>
      <c r="B5" s="197"/>
      <c r="C5" s="197"/>
      <c r="D5" s="197"/>
      <c r="E5" s="197"/>
      <c r="F5" s="197"/>
      <c r="G5" s="197"/>
      <c r="H5" s="197"/>
      <c r="I5" s="197"/>
      <c r="J5" s="197"/>
      <c r="L5" s="177"/>
    </row>
    <row r="6" spans="1:12" ht="15">
      <c r="A6" s="3"/>
      <c r="B6" s="197"/>
      <c r="C6" s="197"/>
      <c r="D6" s="197"/>
      <c r="E6" s="197"/>
      <c r="F6" s="197"/>
      <c r="G6" s="197"/>
      <c r="H6" s="197"/>
      <c r="I6" s="197"/>
      <c r="J6" s="197"/>
      <c r="L6" s="177"/>
    </row>
    <row r="7" spans="1:13" ht="17.25" customHeight="1">
      <c r="A7" s="91" t="s">
        <v>0</v>
      </c>
      <c r="B7" s="197"/>
      <c r="C7" s="197"/>
      <c r="D7" s="197"/>
      <c r="E7" s="197"/>
      <c r="F7" s="197"/>
      <c r="G7" s="92"/>
      <c r="H7" s="16"/>
      <c r="I7" s="16"/>
      <c r="J7" s="16"/>
      <c r="K7" s="16"/>
      <c r="L7" s="17"/>
      <c r="M7" s="16"/>
    </row>
    <row r="8" spans="1:14" ht="17.25" customHeight="1">
      <c r="A8" s="315" t="s">
        <v>1</v>
      </c>
      <c r="B8" s="316"/>
      <c r="C8" s="317"/>
      <c r="D8" s="317"/>
      <c r="E8" s="317"/>
      <c r="F8" s="197"/>
      <c r="G8" s="92" t="s">
        <v>79</v>
      </c>
      <c r="H8" s="16"/>
      <c r="I8" s="16"/>
      <c r="J8" s="16"/>
      <c r="K8" s="16"/>
      <c r="L8" s="17"/>
      <c r="M8" s="16"/>
      <c r="N8" s="300"/>
    </row>
    <row r="9" spans="1:14" ht="17.25" customHeight="1">
      <c r="A9" s="315" t="s">
        <v>2</v>
      </c>
      <c r="B9" s="316"/>
      <c r="C9" s="318"/>
      <c r="D9" s="318"/>
      <c r="E9" s="318"/>
      <c r="F9" s="197"/>
      <c r="G9" s="316" t="s">
        <v>1</v>
      </c>
      <c r="H9" s="316"/>
      <c r="I9" s="375" t="s">
        <v>140</v>
      </c>
      <c r="J9" s="375"/>
      <c r="K9" s="375"/>
      <c r="L9" s="299"/>
      <c r="M9" s="292"/>
      <c r="N9" s="118">
        <f>IF(N8=TRUE,C8,0)</f>
        <v>0</v>
      </c>
    </row>
    <row r="10" spans="1:14" ht="17.25" customHeight="1">
      <c r="A10" s="315" t="s">
        <v>3</v>
      </c>
      <c r="B10" s="316"/>
      <c r="C10" s="318"/>
      <c r="D10" s="318"/>
      <c r="E10" s="318"/>
      <c r="F10" s="197"/>
      <c r="G10" s="195" t="s">
        <v>2</v>
      </c>
      <c r="H10" s="195"/>
      <c r="I10" s="312" t="s">
        <v>154</v>
      </c>
      <c r="J10" s="312"/>
      <c r="K10" s="312"/>
      <c r="L10" s="298"/>
      <c r="M10" s="293"/>
      <c r="N10" s="118">
        <f>IF(N8=TRUE,C9,0)</f>
        <v>0</v>
      </c>
    </row>
    <row r="11" spans="1:14" ht="17.25" customHeight="1">
      <c r="A11" s="315" t="s">
        <v>4</v>
      </c>
      <c r="B11" s="316"/>
      <c r="C11" s="318"/>
      <c r="D11" s="318"/>
      <c r="E11" s="318"/>
      <c r="F11" s="197"/>
      <c r="G11" s="195" t="s">
        <v>3</v>
      </c>
      <c r="H11" s="195"/>
      <c r="I11" s="312" t="s">
        <v>141</v>
      </c>
      <c r="J11" s="312"/>
      <c r="K11" s="312"/>
      <c r="L11" s="298"/>
      <c r="M11" s="293"/>
      <c r="N11" s="118">
        <f>IF(N8=TRUE,C10,0)</f>
        <v>0</v>
      </c>
    </row>
    <row r="12" spans="1:14" ht="17.25" customHeight="1">
      <c r="A12" s="315" t="s">
        <v>5</v>
      </c>
      <c r="B12" s="316"/>
      <c r="C12" s="318"/>
      <c r="D12" s="318"/>
      <c r="E12" s="318"/>
      <c r="F12" s="197"/>
      <c r="G12" s="195" t="s">
        <v>4</v>
      </c>
      <c r="H12" s="195"/>
      <c r="I12" s="312">
        <f>N12</f>
        <v>0</v>
      </c>
      <c r="J12" s="312"/>
      <c r="K12" s="312"/>
      <c r="L12" s="298"/>
      <c r="M12" s="293"/>
      <c r="N12" s="118">
        <f>IF(N8=TRUE,C11,0)</f>
        <v>0</v>
      </c>
    </row>
    <row r="13" spans="1:14" ht="17.25" customHeight="1">
      <c r="A13" s="315" t="s">
        <v>82</v>
      </c>
      <c r="B13" s="316"/>
      <c r="C13" s="321"/>
      <c r="D13" s="318"/>
      <c r="E13" s="318"/>
      <c r="F13" s="197"/>
      <c r="G13" s="195" t="s">
        <v>5</v>
      </c>
      <c r="H13" s="195"/>
      <c r="I13" s="312" t="s">
        <v>142</v>
      </c>
      <c r="J13" s="312"/>
      <c r="K13" s="312"/>
      <c r="L13" s="298"/>
      <c r="M13" s="293"/>
      <c r="N13" s="118">
        <f>IF(N8=TRUE,C12,0)</f>
        <v>0</v>
      </c>
    </row>
    <row r="14" spans="1:14" ht="17.25" customHeight="1">
      <c r="A14" s="315" t="s">
        <v>6</v>
      </c>
      <c r="B14" s="316"/>
      <c r="C14" s="318"/>
      <c r="D14" s="318"/>
      <c r="E14" s="318"/>
      <c r="F14" s="197"/>
      <c r="G14" s="195" t="s">
        <v>82</v>
      </c>
      <c r="H14" s="195"/>
      <c r="I14" s="320" t="s">
        <v>155</v>
      </c>
      <c r="J14" s="320"/>
      <c r="K14" s="320"/>
      <c r="L14" s="298"/>
      <c r="M14" s="293"/>
      <c r="N14" s="118">
        <f>IF(N8=TRUE,C13,0)</f>
        <v>0</v>
      </c>
    </row>
    <row r="15" spans="1:14" ht="17.25" customHeight="1">
      <c r="A15" s="194"/>
      <c r="B15" s="195"/>
      <c r="C15" s="318"/>
      <c r="D15" s="318"/>
      <c r="E15" s="318"/>
      <c r="F15" s="197"/>
      <c r="G15" s="195" t="s">
        <v>6</v>
      </c>
      <c r="H15" s="195"/>
      <c r="I15" s="312" t="s">
        <v>156</v>
      </c>
      <c r="J15" s="312"/>
      <c r="K15" s="312"/>
      <c r="L15" s="298"/>
      <c r="M15" s="293"/>
      <c r="N15" s="118">
        <f>IF(N8=TRUE,C14,0)</f>
        <v>0</v>
      </c>
    </row>
    <row r="16" spans="1:14" ht="17.25" customHeight="1">
      <c r="A16" s="315" t="s">
        <v>83</v>
      </c>
      <c r="B16" s="316"/>
      <c r="C16" s="318"/>
      <c r="D16" s="318"/>
      <c r="E16" s="318"/>
      <c r="F16" s="197"/>
      <c r="G16" s="195"/>
      <c r="H16" s="195"/>
      <c r="I16" s="312">
        <f>N16</f>
        <v>0</v>
      </c>
      <c r="J16" s="312"/>
      <c r="K16" s="312"/>
      <c r="L16" s="298"/>
      <c r="M16" s="293"/>
      <c r="N16" s="118">
        <f>IF(N8=TRUE,C15,0)</f>
        <v>0</v>
      </c>
    </row>
    <row r="17" spans="1:14" ht="17.25" customHeight="1">
      <c r="A17" s="315" t="s">
        <v>7</v>
      </c>
      <c r="B17" s="316"/>
      <c r="C17" s="318"/>
      <c r="D17" s="318"/>
      <c r="E17" s="318"/>
      <c r="F17" s="197"/>
      <c r="G17" s="195" t="s">
        <v>83</v>
      </c>
      <c r="H17" s="195"/>
      <c r="I17" s="312" t="s">
        <v>157</v>
      </c>
      <c r="J17" s="312"/>
      <c r="K17" s="312"/>
      <c r="L17" s="298"/>
      <c r="M17" s="293"/>
      <c r="N17" s="118">
        <f>IF(N8=TRUE,C16,0)</f>
        <v>0</v>
      </c>
    </row>
    <row r="18" spans="1:14" ht="17.25" customHeight="1">
      <c r="A18" s="315" t="s">
        <v>8</v>
      </c>
      <c r="B18" s="316"/>
      <c r="C18" s="336"/>
      <c r="D18" s="336"/>
      <c r="E18" s="336"/>
      <c r="F18" s="197"/>
      <c r="G18" s="195" t="s">
        <v>7</v>
      </c>
      <c r="H18" s="195"/>
      <c r="I18" s="311">
        <f>N18</f>
        <v>0</v>
      </c>
      <c r="J18" s="311"/>
      <c r="K18" s="311"/>
      <c r="L18" s="298"/>
      <c r="M18" s="293"/>
      <c r="N18" s="118">
        <f>IF(N8=TRUE,C17,0)</f>
        <v>0</v>
      </c>
    </row>
    <row r="19" spans="1:14" ht="17.25" customHeight="1">
      <c r="A19" s="194"/>
      <c r="B19" s="195"/>
      <c r="C19" s="304"/>
      <c r="D19" s="304"/>
      <c r="E19" s="304"/>
      <c r="F19" s="197"/>
      <c r="G19" s="217" t="s">
        <v>8</v>
      </c>
      <c r="H19" s="195"/>
      <c r="I19" s="311">
        <f>N19</f>
        <v>0</v>
      </c>
      <c r="J19" s="311"/>
      <c r="K19" s="311"/>
      <c r="L19" s="298"/>
      <c r="M19" s="293"/>
      <c r="N19" s="118">
        <f>IF(N8=TRUE,C18,0)</f>
        <v>0</v>
      </c>
    </row>
    <row r="20" spans="1:13" ht="17.25" customHeight="1">
      <c r="A20" s="3" t="s">
        <v>86</v>
      </c>
      <c r="B20" s="197"/>
      <c r="C20" s="319"/>
      <c r="D20" s="319"/>
      <c r="E20" s="319"/>
      <c r="F20" s="197"/>
      <c r="G20" s="197"/>
      <c r="H20" s="197"/>
      <c r="I20" s="311">
        <f>N20</f>
        <v>0</v>
      </c>
      <c r="J20" s="311"/>
      <c r="K20" s="311"/>
      <c r="L20" s="78"/>
      <c r="M20" s="294"/>
    </row>
    <row r="21" spans="1:21" s="289" customFormat="1" ht="8.25" customHeight="1">
      <c r="A21" s="3"/>
      <c r="C21" s="73"/>
      <c r="D21" s="73"/>
      <c r="E21" s="73"/>
      <c r="I21" s="73"/>
      <c r="J21" s="73"/>
      <c r="K21" s="73"/>
      <c r="L21" s="78"/>
      <c r="M21" s="294"/>
      <c r="N21" s="118"/>
      <c r="O21" s="123"/>
      <c r="P21" s="118"/>
      <c r="Q21" s="118"/>
      <c r="R21" s="118"/>
      <c r="S21" s="118"/>
      <c r="T21" s="118"/>
      <c r="U21" s="118"/>
    </row>
    <row r="22" spans="1:21" s="289" customFormat="1" ht="21" customHeight="1">
      <c r="A22" s="334" t="s">
        <v>113</v>
      </c>
      <c r="B22" s="335"/>
      <c r="C22" s="290"/>
      <c r="D22" s="290"/>
      <c r="E22" s="290"/>
      <c r="I22" s="73"/>
      <c r="J22" s="73"/>
      <c r="K22" s="73"/>
      <c r="L22" s="78"/>
      <c r="M22" s="294"/>
      <c r="N22" s="118"/>
      <c r="O22" s="123"/>
      <c r="P22" s="118"/>
      <c r="Q22" s="118"/>
      <c r="R22" s="118"/>
      <c r="S22" s="118"/>
      <c r="T22" s="118"/>
      <c r="U22" s="118"/>
    </row>
    <row r="23" spans="1:21" s="289" customFormat="1" ht="9.75" customHeight="1">
      <c r="A23" s="334"/>
      <c r="B23" s="335"/>
      <c r="C23" s="290"/>
      <c r="D23" s="290"/>
      <c r="E23" s="290"/>
      <c r="I23" s="73"/>
      <c r="J23" s="73"/>
      <c r="K23" s="73"/>
      <c r="L23" s="78"/>
      <c r="M23" s="294"/>
      <c r="N23" s="118"/>
      <c r="O23" s="123"/>
      <c r="P23" s="118"/>
      <c r="Q23" s="118"/>
      <c r="R23" s="118"/>
      <c r="S23" s="118"/>
      <c r="T23" s="118"/>
      <c r="U23" s="118"/>
    </row>
    <row r="24" spans="1:21" s="289" customFormat="1" ht="11.25" customHeight="1">
      <c r="A24" s="334"/>
      <c r="B24" s="335"/>
      <c r="C24" s="291"/>
      <c r="D24" s="291"/>
      <c r="E24" s="291"/>
      <c r="I24" s="73"/>
      <c r="J24" s="73"/>
      <c r="K24" s="73"/>
      <c r="L24" s="78"/>
      <c r="M24" s="294"/>
      <c r="N24" s="118"/>
      <c r="O24" s="123"/>
      <c r="P24" s="118"/>
      <c r="Q24" s="118"/>
      <c r="R24" s="118"/>
      <c r="S24" s="118"/>
      <c r="T24" s="118"/>
      <c r="U24" s="118"/>
    </row>
    <row r="25" spans="1:12" ht="13.5" customHeight="1" thickBot="1">
      <c r="A25" s="3"/>
      <c r="B25" s="197"/>
      <c r="C25" s="197"/>
      <c r="D25" s="197"/>
      <c r="E25" s="197"/>
      <c r="F25" s="197"/>
      <c r="G25" s="93" t="s">
        <v>80</v>
      </c>
      <c r="H25" s="197"/>
      <c r="I25" s="197"/>
      <c r="J25" s="197"/>
      <c r="L25" s="177"/>
    </row>
    <row r="26" spans="1:13" ht="18" customHeight="1" thickBot="1">
      <c r="A26" s="4" t="s">
        <v>50</v>
      </c>
      <c r="B26" s="197"/>
      <c r="C26" s="323">
        <f>SUM('Order Summary'!N32)</f>
        <v>0</v>
      </c>
      <c r="D26" s="324"/>
      <c r="E26" s="325"/>
      <c r="F26" s="197"/>
      <c r="G26" s="195" t="s">
        <v>9</v>
      </c>
      <c r="H26" s="195"/>
      <c r="I26" s="9"/>
      <c r="J26" s="9"/>
      <c r="K26" s="9"/>
      <c r="L26" s="23"/>
      <c r="M26" s="295"/>
    </row>
    <row r="27" spans="1:13" ht="24" customHeight="1" thickBot="1">
      <c r="A27" s="75" t="s">
        <v>23</v>
      </c>
      <c r="B27" s="197"/>
      <c r="C27" s="329" t="s">
        <v>10</v>
      </c>
      <c r="D27" s="329"/>
      <c r="E27" s="329"/>
      <c r="F27" s="197"/>
      <c r="G27" s="195"/>
      <c r="H27" s="305"/>
      <c r="I27" s="310"/>
      <c r="J27" s="313" t="s">
        <v>151</v>
      </c>
      <c r="K27" s="313"/>
      <c r="L27" s="314"/>
      <c r="M27" s="296"/>
    </row>
    <row r="28" spans="1:13" ht="18" customHeight="1" thickBot="1">
      <c r="A28" s="4" t="s">
        <v>11</v>
      </c>
      <c r="B28" s="197"/>
      <c r="C28" s="330">
        <f>SUM('Order Summary'!K53:L53)</f>
        <v>0</v>
      </c>
      <c r="D28" s="331"/>
      <c r="E28" s="332"/>
      <c r="F28" s="197"/>
      <c r="G28" s="195"/>
      <c r="H28" s="195"/>
      <c r="I28" s="7"/>
      <c r="J28" s="7"/>
      <c r="K28" s="7"/>
      <c r="L28" s="8"/>
      <c r="M28" s="7"/>
    </row>
    <row r="29" spans="1:13" ht="18" customHeight="1">
      <c r="A29" s="76" t="s">
        <v>23</v>
      </c>
      <c r="B29" s="6"/>
      <c r="C29" s="333" t="s">
        <v>10</v>
      </c>
      <c r="D29" s="333"/>
      <c r="E29" s="333"/>
      <c r="F29" s="197"/>
      <c r="G29" s="195"/>
      <c r="H29" s="195"/>
      <c r="I29" s="337"/>
      <c r="J29" s="337"/>
      <c r="K29" s="337"/>
      <c r="L29" s="338"/>
      <c r="M29" s="296"/>
    </row>
    <row r="30" spans="6:21" s="146" customFormat="1" ht="9" customHeight="1">
      <c r="F30" s="198"/>
      <c r="G30" s="359"/>
      <c r="H30" s="359"/>
      <c r="I30" s="359"/>
      <c r="J30" s="359"/>
      <c r="K30" s="359"/>
      <c r="L30" s="360"/>
      <c r="M30" s="283"/>
      <c r="N30" s="145"/>
      <c r="O30" s="199"/>
      <c r="P30" s="145"/>
      <c r="Q30" s="145"/>
      <c r="R30" s="145"/>
      <c r="S30" s="145"/>
      <c r="T30" s="145"/>
      <c r="U30" s="145"/>
    </row>
    <row r="31" spans="1:43" s="187" customFormat="1" ht="16.5" customHeight="1">
      <c r="A31" s="373" t="s">
        <v>12</v>
      </c>
      <c r="B31" s="374"/>
      <c r="C31" s="374"/>
      <c r="D31" s="374"/>
      <c r="E31" s="374"/>
      <c r="F31" s="34"/>
      <c r="G31" s="188"/>
      <c r="H31" s="188"/>
      <c r="I31" s="188"/>
      <c r="J31" s="188"/>
      <c r="K31" s="188"/>
      <c r="L31" s="189"/>
      <c r="M31" s="188"/>
      <c r="N31" s="118"/>
      <c r="O31" s="123"/>
      <c r="P31" s="118"/>
      <c r="Q31" s="118"/>
      <c r="R31" s="118"/>
      <c r="S31" s="118"/>
      <c r="T31" s="118"/>
      <c r="U31" s="118"/>
      <c r="V31" s="218"/>
      <c r="W31" s="218"/>
      <c r="X31" s="218"/>
      <c r="Y31" s="218"/>
      <c r="Z31" s="218"/>
      <c r="AA31" s="218"/>
      <c r="AB31" s="218"/>
      <c r="AC31" s="218"/>
      <c r="AD31" s="218"/>
      <c r="AE31" s="218"/>
      <c r="AF31" s="218"/>
      <c r="AG31" s="218"/>
      <c r="AH31" s="218"/>
      <c r="AI31" s="218"/>
      <c r="AJ31" s="218"/>
      <c r="AK31" s="218"/>
      <c r="AL31" s="218"/>
      <c r="AM31" s="218"/>
      <c r="AN31" s="218"/>
      <c r="AO31" s="218"/>
      <c r="AP31" s="218"/>
      <c r="AQ31" s="218"/>
    </row>
    <row r="32" spans="1:43" s="187" customFormat="1" ht="18" customHeight="1">
      <c r="A32" s="366" t="s">
        <v>111</v>
      </c>
      <c r="B32" s="367"/>
      <c r="C32" s="367"/>
      <c r="D32" s="367"/>
      <c r="E32" s="367"/>
      <c r="F32" s="367"/>
      <c r="G32" s="367"/>
      <c r="H32" s="367"/>
      <c r="I32" s="367"/>
      <c r="J32" s="367"/>
      <c r="K32" s="367"/>
      <c r="L32" s="368"/>
      <c r="M32" s="284"/>
      <c r="N32" s="118"/>
      <c r="O32" s="123"/>
      <c r="P32" s="118"/>
      <c r="Q32" s="118"/>
      <c r="R32" s="118"/>
      <c r="S32" s="118"/>
      <c r="T32" s="118"/>
      <c r="U32" s="118"/>
      <c r="V32" s="218"/>
      <c r="W32" s="218"/>
      <c r="X32" s="218"/>
      <c r="Y32" s="218"/>
      <c r="Z32" s="218"/>
      <c r="AA32" s="218"/>
      <c r="AB32" s="218"/>
      <c r="AC32" s="218"/>
      <c r="AD32" s="218"/>
      <c r="AE32" s="218"/>
      <c r="AF32" s="218"/>
      <c r="AG32" s="218"/>
      <c r="AH32" s="218"/>
      <c r="AI32" s="218"/>
      <c r="AJ32" s="218"/>
      <c r="AK32" s="218"/>
      <c r="AL32" s="218"/>
      <c r="AM32" s="218"/>
      <c r="AN32" s="218"/>
      <c r="AO32" s="218"/>
      <c r="AP32" s="218"/>
      <c r="AQ32" s="218"/>
    </row>
    <row r="33" spans="1:43" s="187" customFormat="1" ht="18" customHeight="1">
      <c r="A33" s="366"/>
      <c r="B33" s="367"/>
      <c r="C33" s="367"/>
      <c r="D33" s="367"/>
      <c r="E33" s="367"/>
      <c r="F33" s="367"/>
      <c r="G33" s="367"/>
      <c r="H33" s="367"/>
      <c r="I33" s="367"/>
      <c r="J33" s="367"/>
      <c r="K33" s="367"/>
      <c r="L33" s="368"/>
      <c r="M33" s="284"/>
      <c r="N33" s="118"/>
      <c r="O33" s="123"/>
      <c r="P33" s="118"/>
      <c r="Q33" s="118"/>
      <c r="R33" s="118"/>
      <c r="S33" s="118"/>
      <c r="T33" s="118"/>
      <c r="U33" s="118"/>
      <c r="V33" s="218"/>
      <c r="W33" s="218"/>
      <c r="X33" s="218"/>
      <c r="Y33" s="218"/>
      <c r="Z33" s="218"/>
      <c r="AA33" s="218"/>
      <c r="AB33" s="218"/>
      <c r="AC33" s="218"/>
      <c r="AD33" s="218"/>
      <c r="AE33" s="218"/>
      <c r="AF33" s="218"/>
      <c r="AG33" s="218"/>
      <c r="AH33" s="218"/>
      <c r="AI33" s="218"/>
      <c r="AJ33" s="218"/>
      <c r="AK33" s="218"/>
      <c r="AL33" s="218"/>
      <c r="AM33" s="218"/>
      <c r="AN33" s="218"/>
      <c r="AO33" s="218"/>
      <c r="AP33" s="218"/>
      <c r="AQ33" s="218"/>
    </row>
    <row r="34" spans="1:43" s="187" customFormat="1" ht="29.25" customHeight="1">
      <c r="A34" s="366"/>
      <c r="B34" s="367"/>
      <c r="C34" s="367"/>
      <c r="D34" s="367"/>
      <c r="E34" s="367"/>
      <c r="F34" s="367"/>
      <c r="G34" s="367"/>
      <c r="H34" s="367"/>
      <c r="I34" s="367"/>
      <c r="J34" s="367"/>
      <c r="K34" s="367"/>
      <c r="L34" s="368"/>
      <c r="M34" s="284"/>
      <c r="N34" s="118"/>
      <c r="O34" s="123"/>
      <c r="P34" s="118"/>
      <c r="Q34" s="118"/>
      <c r="R34" s="118"/>
      <c r="S34" s="118"/>
      <c r="T34" s="118"/>
      <c r="U34" s="118"/>
      <c r="V34" s="218"/>
      <c r="W34" s="218"/>
      <c r="X34" s="218"/>
      <c r="Y34" s="218"/>
      <c r="Z34" s="218"/>
      <c r="AA34" s="218"/>
      <c r="AB34" s="218"/>
      <c r="AC34" s="218"/>
      <c r="AD34" s="218"/>
      <c r="AE34" s="218"/>
      <c r="AF34" s="218"/>
      <c r="AG34" s="218"/>
      <c r="AH34" s="218"/>
      <c r="AI34" s="218"/>
      <c r="AJ34" s="218"/>
      <c r="AK34" s="218"/>
      <c r="AL34" s="218"/>
      <c r="AM34" s="218"/>
      <c r="AN34" s="218"/>
      <c r="AO34" s="218"/>
      <c r="AP34" s="218"/>
      <c r="AQ34" s="218"/>
    </row>
    <row r="35" spans="1:43" s="187" customFormat="1" ht="15.75" customHeight="1">
      <c r="A35" s="373" t="s">
        <v>48</v>
      </c>
      <c r="B35" s="374"/>
      <c r="C35" s="374"/>
      <c r="D35" s="374"/>
      <c r="E35" s="374"/>
      <c r="F35" s="89"/>
      <c r="G35" s="89"/>
      <c r="H35" s="89"/>
      <c r="I35" s="89"/>
      <c r="J35" s="89"/>
      <c r="K35" s="89"/>
      <c r="L35" s="74"/>
      <c r="M35" s="89"/>
      <c r="N35" s="118"/>
      <c r="O35" s="123"/>
      <c r="P35" s="118"/>
      <c r="Q35" s="118"/>
      <c r="R35" s="118"/>
      <c r="S35" s="118"/>
      <c r="T35" s="118"/>
      <c r="U35" s="1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row>
    <row r="36" spans="1:43" s="187" customFormat="1" ht="18" customHeight="1">
      <c r="A36" s="340" t="s">
        <v>84</v>
      </c>
      <c r="B36" s="341"/>
      <c r="C36" s="341"/>
      <c r="D36" s="341"/>
      <c r="E36" s="341"/>
      <c r="F36" s="341"/>
      <c r="G36" s="341"/>
      <c r="H36" s="341"/>
      <c r="I36" s="341"/>
      <c r="J36" s="341"/>
      <c r="K36" s="341"/>
      <c r="L36" s="342"/>
      <c r="M36" s="285"/>
      <c r="N36" s="118"/>
      <c r="O36" s="123"/>
      <c r="P36" s="118"/>
      <c r="Q36" s="118"/>
      <c r="R36" s="118"/>
      <c r="S36" s="118"/>
      <c r="T36" s="118"/>
      <c r="U36" s="118"/>
      <c r="V36" s="218"/>
      <c r="W36" s="218"/>
      <c r="X36" s="218"/>
      <c r="Y36" s="218"/>
      <c r="Z36" s="218"/>
      <c r="AA36" s="218"/>
      <c r="AB36" s="218"/>
      <c r="AC36" s="218"/>
      <c r="AD36" s="218"/>
      <c r="AE36" s="218"/>
      <c r="AF36" s="218"/>
      <c r="AG36" s="218"/>
      <c r="AH36" s="218"/>
      <c r="AI36" s="218"/>
      <c r="AJ36" s="218"/>
      <c r="AK36" s="218"/>
      <c r="AL36" s="218"/>
      <c r="AM36" s="218"/>
      <c r="AN36" s="218"/>
      <c r="AO36" s="218"/>
      <c r="AP36" s="218"/>
      <c r="AQ36" s="218"/>
    </row>
    <row r="37" spans="1:43" s="187" customFormat="1" ht="18" customHeight="1">
      <c r="A37" s="340"/>
      <c r="B37" s="341"/>
      <c r="C37" s="341"/>
      <c r="D37" s="341"/>
      <c r="E37" s="341"/>
      <c r="F37" s="341"/>
      <c r="G37" s="341"/>
      <c r="H37" s="341"/>
      <c r="I37" s="341"/>
      <c r="J37" s="341"/>
      <c r="K37" s="341"/>
      <c r="L37" s="342"/>
      <c r="M37" s="285"/>
      <c r="N37" s="118"/>
      <c r="O37" s="123"/>
      <c r="P37" s="118"/>
      <c r="Q37" s="118"/>
      <c r="R37" s="118"/>
      <c r="S37" s="118"/>
      <c r="T37" s="118"/>
      <c r="U37" s="118"/>
      <c r="V37" s="218"/>
      <c r="W37" s="218"/>
      <c r="X37" s="218"/>
      <c r="Y37" s="218"/>
      <c r="Z37" s="218"/>
      <c r="AA37" s="218"/>
      <c r="AB37" s="218"/>
      <c r="AC37" s="218"/>
      <c r="AD37" s="218"/>
      <c r="AE37" s="218"/>
      <c r="AF37" s="218"/>
      <c r="AG37" s="218"/>
      <c r="AH37" s="218"/>
      <c r="AI37" s="218"/>
      <c r="AJ37" s="218"/>
      <c r="AK37" s="218"/>
      <c r="AL37" s="218"/>
      <c r="AM37" s="218"/>
      <c r="AN37" s="218"/>
      <c r="AO37" s="218"/>
      <c r="AP37" s="218"/>
      <c r="AQ37" s="218"/>
    </row>
    <row r="38" spans="1:43" s="187" customFormat="1" ht="18" customHeight="1">
      <c r="A38" s="340"/>
      <c r="B38" s="341"/>
      <c r="C38" s="341"/>
      <c r="D38" s="341"/>
      <c r="E38" s="341"/>
      <c r="F38" s="341"/>
      <c r="G38" s="341"/>
      <c r="H38" s="341"/>
      <c r="I38" s="341"/>
      <c r="J38" s="341"/>
      <c r="K38" s="341"/>
      <c r="L38" s="342"/>
      <c r="M38" s="285"/>
      <c r="N38" s="118"/>
      <c r="O38" s="123"/>
      <c r="P38" s="118"/>
      <c r="Q38" s="118"/>
      <c r="R38" s="118"/>
      <c r="S38" s="118"/>
      <c r="T38" s="118"/>
      <c r="U38" s="118"/>
      <c r="V38" s="218"/>
      <c r="W38" s="218"/>
      <c r="X38" s="218"/>
      <c r="Y38" s="218"/>
      <c r="Z38" s="218"/>
      <c r="AA38" s="218"/>
      <c r="AB38" s="218"/>
      <c r="AC38" s="218"/>
      <c r="AD38" s="218"/>
      <c r="AE38" s="218"/>
      <c r="AF38" s="218"/>
      <c r="AG38" s="218"/>
      <c r="AH38" s="218"/>
      <c r="AI38" s="218"/>
      <c r="AJ38" s="218"/>
      <c r="AK38" s="218"/>
      <c r="AL38" s="218"/>
      <c r="AM38" s="218"/>
      <c r="AN38" s="218"/>
      <c r="AO38" s="218"/>
      <c r="AP38" s="218"/>
      <c r="AQ38" s="218"/>
    </row>
    <row r="39" spans="1:43" s="187" customFormat="1" ht="18" customHeight="1">
      <c r="A39" s="340"/>
      <c r="B39" s="341"/>
      <c r="C39" s="341"/>
      <c r="D39" s="341"/>
      <c r="E39" s="341"/>
      <c r="F39" s="341"/>
      <c r="G39" s="341"/>
      <c r="H39" s="341"/>
      <c r="I39" s="341"/>
      <c r="J39" s="341"/>
      <c r="K39" s="341"/>
      <c r="L39" s="342"/>
      <c r="M39" s="285"/>
      <c r="N39" s="118"/>
      <c r="O39" s="123"/>
      <c r="P39" s="118"/>
      <c r="Q39" s="118"/>
      <c r="R39" s="118"/>
      <c r="S39" s="118"/>
      <c r="T39" s="118"/>
      <c r="U39" s="118"/>
      <c r="V39" s="218"/>
      <c r="W39" s="218"/>
      <c r="X39" s="218"/>
      <c r="Y39" s="218"/>
      <c r="Z39" s="218"/>
      <c r="AA39" s="218"/>
      <c r="AB39" s="218"/>
      <c r="AC39" s="218"/>
      <c r="AD39" s="218"/>
      <c r="AE39" s="218"/>
      <c r="AF39" s="218"/>
      <c r="AG39" s="218"/>
      <c r="AH39" s="218"/>
      <c r="AI39" s="218"/>
      <c r="AJ39" s="218"/>
      <c r="AK39" s="218"/>
      <c r="AL39" s="218"/>
      <c r="AM39" s="218"/>
      <c r="AN39" s="218"/>
      <c r="AO39" s="218"/>
      <c r="AP39" s="218"/>
      <c r="AQ39" s="218"/>
    </row>
    <row r="40" spans="1:43" s="187" customFormat="1" ht="18" customHeight="1">
      <c r="A40" s="340"/>
      <c r="B40" s="341"/>
      <c r="C40" s="341"/>
      <c r="D40" s="341"/>
      <c r="E40" s="341"/>
      <c r="F40" s="341"/>
      <c r="G40" s="341"/>
      <c r="H40" s="341"/>
      <c r="I40" s="341"/>
      <c r="J40" s="341"/>
      <c r="K40" s="341"/>
      <c r="L40" s="342"/>
      <c r="M40" s="285"/>
      <c r="N40" s="118"/>
      <c r="O40" s="123"/>
      <c r="P40" s="118"/>
      <c r="Q40" s="118"/>
      <c r="R40" s="118"/>
      <c r="S40" s="118"/>
      <c r="T40" s="118"/>
      <c r="U40" s="118"/>
      <c r="V40" s="218"/>
      <c r="W40" s="218"/>
      <c r="X40" s="218"/>
      <c r="Y40" s="218"/>
      <c r="Z40" s="218"/>
      <c r="AA40" s="218"/>
      <c r="AB40" s="218"/>
      <c r="AC40" s="218"/>
      <c r="AD40" s="218"/>
      <c r="AE40" s="218"/>
      <c r="AF40" s="218"/>
      <c r="AG40" s="218"/>
      <c r="AH40" s="218"/>
      <c r="AI40" s="218"/>
      <c r="AJ40" s="218"/>
      <c r="AK40" s="218"/>
      <c r="AL40" s="218"/>
      <c r="AM40" s="218"/>
      <c r="AN40" s="218"/>
      <c r="AO40" s="218"/>
      <c r="AP40" s="218"/>
      <c r="AQ40" s="218"/>
    </row>
    <row r="41" spans="1:43" s="187" customFormat="1" ht="18" customHeight="1">
      <c r="A41" s="340"/>
      <c r="B41" s="341"/>
      <c r="C41" s="341"/>
      <c r="D41" s="341"/>
      <c r="E41" s="341"/>
      <c r="F41" s="341"/>
      <c r="G41" s="341"/>
      <c r="H41" s="341"/>
      <c r="I41" s="341"/>
      <c r="J41" s="341"/>
      <c r="K41" s="341"/>
      <c r="L41" s="342"/>
      <c r="M41" s="285"/>
      <c r="N41" s="118"/>
      <c r="O41" s="123"/>
      <c r="P41" s="118"/>
      <c r="Q41" s="118"/>
      <c r="R41" s="118"/>
      <c r="S41" s="118"/>
      <c r="T41" s="118"/>
      <c r="U41" s="118"/>
      <c r="V41" s="218"/>
      <c r="W41" s="218"/>
      <c r="X41" s="218"/>
      <c r="Y41" s="218"/>
      <c r="Z41" s="218"/>
      <c r="AA41" s="218"/>
      <c r="AB41" s="218"/>
      <c r="AC41" s="218"/>
      <c r="AD41" s="218"/>
      <c r="AE41" s="218"/>
      <c r="AF41" s="218"/>
      <c r="AG41" s="218"/>
      <c r="AH41" s="218"/>
      <c r="AI41" s="218"/>
      <c r="AJ41" s="218"/>
      <c r="AK41" s="218"/>
      <c r="AL41" s="218"/>
      <c r="AM41" s="218"/>
      <c r="AN41" s="218"/>
      <c r="AO41" s="218"/>
      <c r="AP41" s="218"/>
      <c r="AQ41" s="218"/>
    </row>
    <row r="42" spans="1:43" s="187" customFormat="1" ht="17.25" customHeight="1">
      <c r="A42" s="340"/>
      <c r="B42" s="341"/>
      <c r="C42" s="341"/>
      <c r="D42" s="341"/>
      <c r="E42" s="341"/>
      <c r="F42" s="341"/>
      <c r="G42" s="341"/>
      <c r="H42" s="341"/>
      <c r="I42" s="341"/>
      <c r="J42" s="341"/>
      <c r="K42" s="341"/>
      <c r="L42" s="342"/>
      <c r="M42" s="285"/>
      <c r="N42" s="118"/>
      <c r="O42" s="123"/>
      <c r="P42" s="118"/>
      <c r="Q42" s="118"/>
      <c r="R42" s="118"/>
      <c r="S42" s="118"/>
      <c r="T42" s="118"/>
      <c r="U42" s="1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row>
    <row r="43" spans="1:21" s="289" customFormat="1" ht="12.75" customHeight="1">
      <c r="A43" s="373" t="s">
        <v>143</v>
      </c>
      <c r="B43" s="374"/>
      <c r="C43" s="374"/>
      <c r="D43" s="285"/>
      <c r="E43" s="285"/>
      <c r="F43" s="285"/>
      <c r="G43" s="285"/>
      <c r="H43" s="285"/>
      <c r="I43" s="285"/>
      <c r="J43" s="285"/>
      <c r="K43" s="285"/>
      <c r="L43" s="286"/>
      <c r="M43" s="285"/>
      <c r="N43" s="118"/>
      <c r="O43" s="123"/>
      <c r="P43" s="118"/>
      <c r="Q43" s="118"/>
      <c r="R43" s="118"/>
      <c r="S43" s="118"/>
      <c r="T43" s="118"/>
      <c r="U43" s="118"/>
    </row>
    <row r="44" spans="1:21" s="289" customFormat="1" ht="12.75" customHeight="1">
      <c r="A44" s="340" t="s">
        <v>144</v>
      </c>
      <c r="B44" s="341"/>
      <c r="C44" s="341"/>
      <c r="D44" s="341"/>
      <c r="E44" s="341"/>
      <c r="F44" s="341"/>
      <c r="G44" s="341"/>
      <c r="H44" s="341"/>
      <c r="I44" s="341"/>
      <c r="J44" s="341"/>
      <c r="K44" s="341"/>
      <c r="L44" s="342"/>
      <c r="M44" s="285"/>
      <c r="N44" s="118"/>
      <c r="O44" s="123"/>
      <c r="P44" s="118"/>
      <c r="Q44" s="118"/>
      <c r="R44" s="118"/>
      <c r="S44" s="118"/>
      <c r="T44" s="118"/>
      <c r="U44" s="118"/>
    </row>
    <row r="45" spans="1:21" s="289" customFormat="1" ht="12.75" customHeight="1">
      <c r="A45" s="340"/>
      <c r="B45" s="341"/>
      <c r="C45" s="341"/>
      <c r="D45" s="341"/>
      <c r="E45" s="341"/>
      <c r="F45" s="341"/>
      <c r="G45" s="341"/>
      <c r="H45" s="341"/>
      <c r="I45" s="341"/>
      <c r="J45" s="341"/>
      <c r="K45" s="341"/>
      <c r="L45" s="342"/>
      <c r="M45" s="285"/>
      <c r="N45" s="118"/>
      <c r="O45" s="123"/>
      <c r="P45" s="118"/>
      <c r="Q45" s="118"/>
      <c r="R45" s="118"/>
      <c r="S45" s="118"/>
      <c r="T45" s="118"/>
      <c r="U45" s="118"/>
    </row>
    <row r="46" spans="1:21" s="289" customFormat="1" ht="12.75" customHeight="1">
      <c r="A46" s="340"/>
      <c r="B46" s="341"/>
      <c r="C46" s="341"/>
      <c r="D46" s="341"/>
      <c r="E46" s="341"/>
      <c r="F46" s="341"/>
      <c r="G46" s="341"/>
      <c r="H46" s="341"/>
      <c r="I46" s="341"/>
      <c r="J46" s="341"/>
      <c r="K46" s="341"/>
      <c r="L46" s="342"/>
      <c r="M46" s="285"/>
      <c r="N46" s="118"/>
      <c r="O46" s="123"/>
      <c r="P46" s="118"/>
      <c r="Q46" s="118"/>
      <c r="R46" s="118"/>
      <c r="S46" s="118"/>
      <c r="T46" s="118"/>
      <c r="U46" s="118"/>
    </row>
    <row r="47" spans="1:21" s="289" customFormat="1" ht="12.75" customHeight="1">
      <c r="A47" s="340"/>
      <c r="B47" s="341"/>
      <c r="C47" s="341"/>
      <c r="D47" s="341"/>
      <c r="E47" s="341"/>
      <c r="F47" s="341"/>
      <c r="G47" s="341"/>
      <c r="H47" s="341"/>
      <c r="I47" s="341"/>
      <c r="J47" s="341"/>
      <c r="K47" s="341"/>
      <c r="L47" s="342"/>
      <c r="M47" s="285"/>
      <c r="N47" s="118"/>
      <c r="O47" s="123"/>
      <c r="P47" s="118"/>
      <c r="Q47" s="118"/>
      <c r="R47" s="118"/>
      <c r="S47" s="118"/>
      <c r="T47" s="118"/>
      <c r="U47" s="118"/>
    </row>
    <row r="48" spans="1:21" s="289" customFormat="1" ht="12.75" customHeight="1">
      <c r="A48" s="340"/>
      <c r="B48" s="341"/>
      <c r="C48" s="341"/>
      <c r="D48" s="341"/>
      <c r="E48" s="341"/>
      <c r="F48" s="341"/>
      <c r="G48" s="341"/>
      <c r="H48" s="341"/>
      <c r="I48" s="341"/>
      <c r="J48" s="341"/>
      <c r="K48" s="341"/>
      <c r="L48" s="342"/>
      <c r="M48" s="285"/>
      <c r="N48" s="118"/>
      <c r="O48" s="123"/>
      <c r="P48" s="118"/>
      <c r="Q48" s="118"/>
      <c r="R48" s="118"/>
      <c r="S48" s="118"/>
      <c r="T48" s="118"/>
      <c r="U48" s="118"/>
    </row>
    <row r="49" spans="1:21" s="289" customFormat="1" ht="12.75" customHeight="1">
      <c r="A49" s="340"/>
      <c r="B49" s="341"/>
      <c r="C49" s="341"/>
      <c r="D49" s="341"/>
      <c r="E49" s="341"/>
      <c r="F49" s="341"/>
      <c r="G49" s="341"/>
      <c r="H49" s="341"/>
      <c r="I49" s="341"/>
      <c r="J49" s="341"/>
      <c r="K49" s="341"/>
      <c r="L49" s="342"/>
      <c r="M49" s="285"/>
      <c r="N49" s="118"/>
      <c r="O49" s="123"/>
      <c r="P49" s="118"/>
      <c r="Q49" s="118"/>
      <c r="R49" s="118"/>
      <c r="S49" s="118"/>
      <c r="T49" s="118"/>
      <c r="U49" s="118"/>
    </row>
    <row r="50" spans="1:21" s="289" customFormat="1" ht="12.75" customHeight="1">
      <c r="A50" s="340"/>
      <c r="B50" s="341"/>
      <c r="C50" s="341"/>
      <c r="D50" s="341"/>
      <c r="E50" s="341"/>
      <c r="F50" s="341"/>
      <c r="G50" s="341"/>
      <c r="H50" s="341"/>
      <c r="I50" s="341"/>
      <c r="J50" s="341"/>
      <c r="K50" s="341"/>
      <c r="L50" s="342"/>
      <c r="M50" s="285"/>
      <c r="N50" s="118"/>
      <c r="O50" s="123"/>
      <c r="P50" s="118"/>
      <c r="Q50" s="118"/>
      <c r="R50" s="118"/>
      <c r="S50" s="118"/>
      <c r="T50" s="118"/>
      <c r="U50" s="118"/>
    </row>
    <row r="51" spans="1:21" s="289" customFormat="1" ht="12.75" customHeight="1">
      <c r="A51" s="340"/>
      <c r="B51" s="341"/>
      <c r="C51" s="341"/>
      <c r="D51" s="341"/>
      <c r="E51" s="341"/>
      <c r="F51" s="341"/>
      <c r="G51" s="341"/>
      <c r="H51" s="341"/>
      <c r="I51" s="341"/>
      <c r="J51" s="341"/>
      <c r="K51" s="341"/>
      <c r="L51" s="342"/>
      <c r="M51" s="285"/>
      <c r="N51" s="118"/>
      <c r="O51" s="123"/>
      <c r="P51" s="118"/>
      <c r="Q51" s="118"/>
      <c r="R51" s="118"/>
      <c r="S51" s="118"/>
      <c r="T51" s="118"/>
      <c r="U51" s="118"/>
    </row>
    <row r="52" spans="1:43" s="187" customFormat="1" ht="12" customHeight="1">
      <c r="A52" s="302"/>
      <c r="B52" s="190"/>
      <c r="C52" s="186"/>
      <c r="D52" s="186"/>
      <c r="E52" s="186"/>
      <c r="F52" s="186"/>
      <c r="G52" s="186"/>
      <c r="H52" s="186"/>
      <c r="I52" s="186"/>
      <c r="J52" s="186"/>
      <c r="K52" s="192"/>
      <c r="L52" s="193"/>
      <c r="M52" s="186"/>
      <c r="N52" s="118"/>
      <c r="O52" s="123"/>
      <c r="P52" s="118"/>
      <c r="Q52" s="118"/>
      <c r="R52" s="118"/>
      <c r="S52" s="118"/>
      <c r="T52" s="118"/>
      <c r="U52" s="118"/>
      <c r="V52" s="218"/>
      <c r="W52" s="218"/>
      <c r="X52" s="218"/>
      <c r="Y52" s="218"/>
      <c r="Z52" s="218"/>
      <c r="AA52" s="218"/>
      <c r="AB52" s="218"/>
      <c r="AC52" s="218"/>
      <c r="AD52" s="218"/>
      <c r="AE52" s="218"/>
      <c r="AF52" s="218"/>
      <c r="AG52" s="218"/>
      <c r="AH52" s="218"/>
      <c r="AI52" s="218"/>
      <c r="AJ52" s="218"/>
      <c r="AK52" s="218"/>
      <c r="AL52" s="218"/>
      <c r="AM52" s="218"/>
      <c r="AN52" s="218"/>
      <c r="AO52" s="218"/>
      <c r="AP52" s="218"/>
      <c r="AQ52" s="218"/>
    </row>
    <row r="53" spans="1:43" s="187" customFormat="1" ht="18" customHeight="1">
      <c r="A53" s="369" t="s">
        <v>147</v>
      </c>
      <c r="B53" s="339"/>
      <c r="C53" s="339"/>
      <c r="D53" s="339"/>
      <c r="E53" s="339"/>
      <c r="F53" s="339"/>
      <c r="G53" s="339"/>
      <c r="H53" s="339"/>
      <c r="I53" s="339"/>
      <c r="J53" s="339"/>
      <c r="K53" s="303"/>
      <c r="L53" s="177"/>
      <c r="M53" s="289"/>
      <c r="N53" s="118"/>
      <c r="O53" s="123"/>
      <c r="P53" s="118"/>
      <c r="Q53" s="118"/>
      <c r="R53" s="118"/>
      <c r="S53" s="118"/>
      <c r="T53" s="118"/>
      <c r="U53" s="118"/>
      <c r="V53" s="218"/>
      <c r="W53" s="218"/>
      <c r="X53" s="218"/>
      <c r="Y53" s="218"/>
      <c r="Z53" s="218"/>
      <c r="AA53" s="218"/>
      <c r="AB53" s="218"/>
      <c r="AC53" s="218"/>
      <c r="AD53" s="218"/>
      <c r="AE53" s="218"/>
      <c r="AF53" s="218"/>
      <c r="AG53" s="218"/>
      <c r="AH53" s="218"/>
      <c r="AI53" s="218"/>
      <c r="AJ53" s="218"/>
      <c r="AK53" s="218"/>
      <c r="AL53" s="218"/>
      <c r="AM53" s="218"/>
      <c r="AN53" s="218"/>
      <c r="AO53" s="218"/>
      <c r="AP53" s="218"/>
      <c r="AQ53" s="218"/>
    </row>
    <row r="54" spans="1:43" s="187" customFormat="1" ht="9" customHeight="1">
      <c r="A54" s="369"/>
      <c r="B54" s="339"/>
      <c r="C54" s="339"/>
      <c r="D54" s="339"/>
      <c r="E54" s="339"/>
      <c r="F54" s="339"/>
      <c r="G54" s="339"/>
      <c r="H54" s="339"/>
      <c r="I54" s="339"/>
      <c r="J54" s="339"/>
      <c r="K54" s="297"/>
      <c r="L54" s="193"/>
      <c r="M54" s="186"/>
      <c r="N54" s="118"/>
      <c r="O54" s="123"/>
      <c r="P54" s="118"/>
      <c r="Q54" s="118" t="s">
        <v>92</v>
      </c>
      <c r="R54" s="118"/>
      <c r="S54" s="118"/>
      <c r="T54" s="118"/>
      <c r="U54" s="118"/>
      <c r="V54" s="218"/>
      <c r="W54" s="218"/>
      <c r="X54" s="218"/>
      <c r="Y54" s="218"/>
      <c r="Z54" s="218"/>
      <c r="AA54" s="218"/>
      <c r="AB54" s="218"/>
      <c r="AC54" s="218"/>
      <c r="AD54" s="218"/>
      <c r="AE54" s="218"/>
      <c r="AF54" s="218"/>
      <c r="AG54" s="218"/>
      <c r="AH54" s="218"/>
      <c r="AI54" s="218"/>
      <c r="AJ54" s="218"/>
      <c r="AK54" s="218"/>
      <c r="AL54" s="218"/>
      <c r="AM54" s="218"/>
      <c r="AN54" s="218"/>
      <c r="AO54" s="218"/>
      <c r="AP54" s="218"/>
      <c r="AQ54" s="218"/>
    </row>
    <row r="55" spans="1:43" s="187" customFormat="1" ht="12" customHeight="1">
      <c r="A55" s="210"/>
      <c r="B55" s="285"/>
      <c r="C55" s="361">
        <f>C17</f>
        <v>0</v>
      </c>
      <c r="D55" s="362"/>
      <c r="E55" s="301"/>
      <c r="F55" s="301"/>
      <c r="G55" s="301"/>
      <c r="H55" s="301"/>
      <c r="I55" s="301"/>
      <c r="J55" s="301"/>
      <c r="K55" s="288"/>
      <c r="L55" s="234"/>
      <c r="M55" s="288"/>
      <c r="N55" s="118"/>
      <c r="O55" s="123"/>
      <c r="P55" s="118"/>
      <c r="Q55" s="118"/>
      <c r="R55" s="118"/>
      <c r="S55" s="118"/>
      <c r="T55" s="118"/>
      <c r="U55" s="118"/>
      <c r="V55" s="218"/>
      <c r="W55" s="218"/>
      <c r="X55" s="218"/>
      <c r="Y55" s="218"/>
      <c r="Z55" s="218"/>
      <c r="AA55" s="218"/>
      <c r="AB55" s="218"/>
      <c r="AC55" s="218"/>
      <c r="AD55" s="218"/>
      <c r="AE55" s="218"/>
      <c r="AF55" s="218"/>
      <c r="AG55" s="218"/>
      <c r="AH55" s="218"/>
      <c r="AI55" s="218"/>
      <c r="AJ55" s="218"/>
      <c r="AK55" s="218"/>
      <c r="AL55" s="218"/>
      <c r="AM55" s="218"/>
      <c r="AN55" s="218"/>
      <c r="AO55" s="218"/>
      <c r="AP55" s="218"/>
      <c r="AQ55" s="218"/>
    </row>
    <row r="56" spans="1:13" ht="15" customHeight="1">
      <c r="A56" s="370" t="s">
        <v>149</v>
      </c>
      <c r="B56" s="371"/>
      <c r="C56" s="371"/>
      <c r="D56" s="371"/>
      <c r="E56" s="371"/>
      <c r="F56" s="371"/>
      <c r="G56" s="371"/>
      <c r="H56" s="371"/>
      <c r="I56" s="371"/>
      <c r="J56" s="371"/>
      <c r="K56" s="371"/>
      <c r="L56" s="372"/>
      <c r="M56" s="89"/>
    </row>
    <row r="57" spans="1:13" ht="12" customHeight="1">
      <c r="A57" s="370"/>
      <c r="B57" s="371"/>
      <c r="C57" s="371"/>
      <c r="D57" s="371"/>
      <c r="E57" s="371"/>
      <c r="F57" s="371"/>
      <c r="G57" s="371"/>
      <c r="H57" s="371"/>
      <c r="I57" s="371"/>
      <c r="J57" s="371"/>
      <c r="K57" s="371"/>
      <c r="L57" s="372"/>
      <c r="M57" s="89"/>
    </row>
    <row r="58" spans="1:13" ht="23.25" customHeight="1">
      <c r="A58" s="370"/>
      <c r="B58" s="371"/>
      <c r="C58" s="371"/>
      <c r="D58" s="371"/>
      <c r="E58" s="371"/>
      <c r="F58" s="371"/>
      <c r="G58" s="371"/>
      <c r="H58" s="371"/>
      <c r="I58" s="371"/>
      <c r="J58" s="371"/>
      <c r="K58" s="371"/>
      <c r="L58" s="372"/>
      <c r="M58" s="285"/>
    </row>
    <row r="59" spans="1:13" ht="56.25" customHeight="1">
      <c r="A59" s="370"/>
      <c r="B59" s="371"/>
      <c r="C59" s="371"/>
      <c r="D59" s="371"/>
      <c r="E59" s="371"/>
      <c r="F59" s="371"/>
      <c r="G59" s="371"/>
      <c r="H59" s="371"/>
      <c r="I59" s="371"/>
      <c r="J59" s="371"/>
      <c r="K59" s="371"/>
      <c r="L59" s="372"/>
      <c r="M59" s="190"/>
    </row>
    <row r="60" spans="1:13" ht="6" customHeight="1">
      <c r="A60" s="90"/>
      <c r="B60" s="89"/>
      <c r="C60" s="89"/>
      <c r="D60" s="89"/>
      <c r="E60" s="89"/>
      <c r="F60" s="34"/>
      <c r="G60" s="16"/>
      <c r="H60" s="79"/>
      <c r="I60" s="80"/>
      <c r="J60" s="80"/>
      <c r="K60" s="80"/>
      <c r="L60" s="81"/>
      <c r="M60" s="80"/>
    </row>
    <row r="61" spans="1:13" ht="15">
      <c r="A61" s="326" t="s">
        <v>81</v>
      </c>
      <c r="B61" s="327"/>
      <c r="C61" s="327"/>
      <c r="D61" s="327"/>
      <c r="E61" s="327"/>
      <c r="F61" s="327"/>
      <c r="G61" s="327"/>
      <c r="H61" s="327"/>
      <c r="I61" s="327"/>
      <c r="J61" s="327"/>
      <c r="K61" s="327"/>
      <c r="L61" s="328"/>
      <c r="M61" s="128"/>
    </row>
    <row r="62" spans="1:13" ht="15" customHeight="1">
      <c r="A62" s="10"/>
      <c r="B62" s="34"/>
      <c r="C62" s="363" t="s">
        <v>71</v>
      </c>
      <c r="D62" s="364"/>
      <c r="E62" s="364"/>
      <c r="F62" s="364"/>
      <c r="G62" s="364"/>
      <c r="H62" s="364"/>
      <c r="I62" s="365"/>
      <c r="J62" s="349" t="s">
        <v>49</v>
      </c>
      <c r="K62" s="350"/>
      <c r="L62" s="351"/>
      <c r="M62" s="128"/>
    </row>
    <row r="63" spans="1:18" ht="20.25" customHeight="1">
      <c r="A63" s="10"/>
      <c r="B63" s="34"/>
      <c r="C63" s="322" t="s">
        <v>72</v>
      </c>
      <c r="D63" s="322"/>
      <c r="E63" s="322" t="s">
        <v>73</v>
      </c>
      <c r="F63" s="322"/>
      <c r="G63" s="322"/>
      <c r="H63" s="322"/>
      <c r="I63" s="322"/>
      <c r="J63" s="352"/>
      <c r="K63" s="353"/>
      <c r="L63" s="354"/>
      <c r="M63" s="128"/>
      <c r="N63" s="120"/>
      <c r="O63" s="168"/>
      <c r="P63" s="121"/>
      <c r="Q63" s="121"/>
      <c r="R63" s="121"/>
    </row>
    <row r="64" spans="1:30" ht="20.25" customHeight="1">
      <c r="A64" s="10"/>
      <c r="B64" s="34"/>
      <c r="C64" s="322" t="s">
        <v>74</v>
      </c>
      <c r="D64" s="322"/>
      <c r="E64" s="322" t="s">
        <v>75</v>
      </c>
      <c r="F64" s="322"/>
      <c r="G64" s="322" t="s">
        <v>76</v>
      </c>
      <c r="H64" s="322"/>
      <c r="I64" s="322"/>
      <c r="J64" s="352"/>
      <c r="K64" s="353"/>
      <c r="L64" s="354"/>
      <c r="M64" s="128"/>
      <c r="N64" s="120"/>
      <c r="O64" s="168"/>
      <c r="P64" s="121"/>
      <c r="Q64" s="121"/>
      <c r="R64" s="121"/>
      <c r="U64" s="227"/>
      <c r="V64" s="228"/>
      <c r="W64" s="228"/>
      <c r="X64" s="228"/>
      <c r="Y64" s="228"/>
      <c r="Z64" s="228"/>
      <c r="AA64" s="228"/>
      <c r="AB64" s="228"/>
      <c r="AC64" s="228"/>
      <c r="AD64" s="229"/>
    </row>
    <row r="65" spans="1:30" ht="20.25" customHeight="1" thickBot="1">
      <c r="A65" s="12"/>
      <c r="B65" s="11"/>
      <c r="C65" s="358" t="s">
        <v>77</v>
      </c>
      <c r="D65" s="358"/>
      <c r="E65" s="358" t="s">
        <v>78</v>
      </c>
      <c r="F65" s="358"/>
      <c r="G65" s="358"/>
      <c r="H65" s="358"/>
      <c r="I65" s="358"/>
      <c r="J65" s="355"/>
      <c r="K65" s="356"/>
      <c r="L65" s="357"/>
      <c r="M65" s="128"/>
      <c r="N65" s="122"/>
      <c r="O65" s="169"/>
      <c r="P65" s="122"/>
      <c r="Q65" s="121"/>
      <c r="R65" s="121"/>
      <c r="S65" s="344"/>
      <c r="T65" s="345"/>
      <c r="U65" s="346"/>
      <c r="V65" s="347"/>
      <c r="W65" s="348"/>
      <c r="X65" s="348"/>
      <c r="Y65" s="348"/>
      <c r="Z65" s="343"/>
      <c r="AA65" s="343"/>
      <c r="AB65" s="343"/>
      <c r="AC65" s="343"/>
      <c r="AD65" s="343"/>
    </row>
    <row r="66" spans="14:30" ht="12.75" customHeight="1">
      <c r="N66" s="122"/>
      <c r="O66" s="169"/>
      <c r="P66" s="122"/>
      <c r="Q66" s="121"/>
      <c r="R66" s="121"/>
      <c r="S66" s="344"/>
      <c r="T66" s="345"/>
      <c r="U66" s="348"/>
      <c r="V66" s="348"/>
      <c r="W66" s="348"/>
      <c r="X66" s="348"/>
      <c r="Y66" s="348"/>
      <c r="Z66" s="343"/>
      <c r="AA66" s="343"/>
      <c r="AB66" s="343"/>
      <c r="AC66" s="343"/>
      <c r="AD66" s="343"/>
    </row>
    <row r="67" spans="14:30" ht="21" customHeight="1">
      <c r="N67" s="122"/>
      <c r="O67" s="169"/>
      <c r="P67" s="122"/>
      <c r="Q67" s="121"/>
      <c r="R67" s="121"/>
      <c r="S67" s="121"/>
      <c r="T67" s="121"/>
      <c r="U67" s="230"/>
      <c r="V67" s="231"/>
      <c r="W67" s="231"/>
      <c r="X67" s="231"/>
      <c r="Y67" s="231"/>
      <c r="Z67" s="231"/>
      <c r="AA67" s="231"/>
      <c r="AB67" s="231"/>
      <c r="AC67" s="231"/>
      <c r="AD67" s="231"/>
    </row>
    <row r="68" spans="14:30" ht="21" customHeight="1">
      <c r="N68" s="122"/>
      <c r="O68" s="169"/>
      <c r="P68" s="122"/>
      <c r="Q68" s="121"/>
      <c r="R68" s="121"/>
      <c r="S68" s="121"/>
      <c r="T68" s="121"/>
      <c r="U68" s="230"/>
      <c r="V68" s="231"/>
      <c r="W68" s="231"/>
      <c r="X68" s="231"/>
      <c r="Y68" s="231"/>
      <c r="Z68" s="231"/>
      <c r="AA68" s="231"/>
      <c r="AB68" s="231"/>
      <c r="AC68" s="231"/>
      <c r="AD68" s="231"/>
    </row>
    <row r="69" spans="14:30" ht="21" customHeight="1">
      <c r="N69" s="120"/>
      <c r="O69" s="168"/>
      <c r="P69" s="121"/>
      <c r="Q69" s="121"/>
      <c r="R69" s="121"/>
      <c r="U69" s="232"/>
      <c r="V69" s="233"/>
      <c r="W69" s="233"/>
      <c r="X69" s="233"/>
      <c r="Y69" s="233"/>
      <c r="Z69" s="233"/>
      <c r="AA69" s="233"/>
      <c r="AB69" s="233"/>
      <c r="AC69" s="233"/>
      <c r="AD69" s="233"/>
    </row>
  </sheetData>
  <sheetProtection sheet="1" selectLockedCells="1"/>
  <mergeCells count="69">
    <mergeCell ref="I9:K9"/>
    <mergeCell ref="I10:K10"/>
    <mergeCell ref="I11:K11"/>
    <mergeCell ref="I12:K12"/>
    <mergeCell ref="I13:K13"/>
    <mergeCell ref="I15:K15"/>
    <mergeCell ref="A53:A54"/>
    <mergeCell ref="A56:L59"/>
    <mergeCell ref="A31:E31"/>
    <mergeCell ref="A35:E35"/>
    <mergeCell ref="A43:C43"/>
    <mergeCell ref="A44:L51"/>
    <mergeCell ref="S66:T66"/>
    <mergeCell ref="U66:Y66"/>
    <mergeCell ref="C65:D65"/>
    <mergeCell ref="E65:I65"/>
    <mergeCell ref="G30:L30"/>
    <mergeCell ref="C55:D55"/>
    <mergeCell ref="C63:D63"/>
    <mergeCell ref="E63:I63"/>
    <mergeCell ref="C62:I62"/>
    <mergeCell ref="A32:L34"/>
    <mergeCell ref="I29:L29"/>
    <mergeCell ref="B53:J54"/>
    <mergeCell ref="A36:L42"/>
    <mergeCell ref="E64:F64"/>
    <mergeCell ref="G64:I64"/>
    <mergeCell ref="Z65:AD66"/>
    <mergeCell ref="S65:T65"/>
    <mergeCell ref="U65:V65"/>
    <mergeCell ref="W65:Y65"/>
    <mergeCell ref="J62:L65"/>
    <mergeCell ref="A16:B16"/>
    <mergeCell ref="C16:E16"/>
    <mergeCell ref="A17:B17"/>
    <mergeCell ref="C17:E17"/>
    <mergeCell ref="A22:B24"/>
    <mergeCell ref="A18:B18"/>
    <mergeCell ref="C18:E18"/>
    <mergeCell ref="I19:K19"/>
    <mergeCell ref="C13:E13"/>
    <mergeCell ref="I20:K20"/>
    <mergeCell ref="C64:D64"/>
    <mergeCell ref="C26:E26"/>
    <mergeCell ref="C15:E15"/>
    <mergeCell ref="A61:L61"/>
    <mergeCell ref="C27:E27"/>
    <mergeCell ref="C28:E28"/>
    <mergeCell ref="C29:E29"/>
    <mergeCell ref="C11:E11"/>
    <mergeCell ref="A10:B10"/>
    <mergeCell ref="C10:E10"/>
    <mergeCell ref="C20:E20"/>
    <mergeCell ref="I17:K17"/>
    <mergeCell ref="A14:B14"/>
    <mergeCell ref="C14:E14"/>
    <mergeCell ref="C12:E12"/>
    <mergeCell ref="A13:B13"/>
    <mergeCell ref="I14:K14"/>
    <mergeCell ref="I18:K18"/>
    <mergeCell ref="I16:K16"/>
    <mergeCell ref="J27:L27"/>
    <mergeCell ref="A8:B8"/>
    <mergeCell ref="C8:E8"/>
    <mergeCell ref="A9:B9"/>
    <mergeCell ref="C9:E9"/>
    <mergeCell ref="G9:H9"/>
    <mergeCell ref="A12:B12"/>
    <mergeCell ref="A11:B11"/>
  </mergeCells>
  <printOptions horizontalCentered="1"/>
  <pageMargins left="0" right="0" top="0" bottom="0" header="0" footer="0"/>
  <pageSetup horizontalDpi="600" verticalDpi="600" orientation="portrait" scale="70" r:id="rId3"/>
  <drawing r:id="rId2"/>
  <legacyDrawing r:id="rId1"/>
</worksheet>
</file>

<file path=xl/worksheets/sheet2.xml><?xml version="1.0" encoding="utf-8"?>
<worksheet xmlns="http://schemas.openxmlformats.org/spreadsheetml/2006/main" xmlns:r="http://schemas.openxmlformats.org/officeDocument/2006/relationships">
  <sheetPr>
    <tabColor rgb="FF92D050"/>
    <pageSetUpPr fitToPage="1"/>
  </sheetPr>
  <dimension ref="A1:AS300"/>
  <sheetViews>
    <sheetView showGridLines="0" showZeros="0" zoomScalePageLayoutView="0" workbookViewId="0" topLeftCell="A282">
      <selection activeCell="A19" sqref="A19"/>
    </sheetView>
  </sheetViews>
  <sheetFormatPr defaultColWidth="9.140625" defaultRowHeight="30" customHeight="1"/>
  <cols>
    <col min="1" max="1" width="15.8515625" style="38" customWidth="1"/>
    <col min="2" max="2" width="8.00390625" style="38" customWidth="1"/>
    <col min="3" max="3" width="6.00390625" style="38" customWidth="1"/>
    <col min="4" max="4" width="12.57421875" style="38" customWidth="1"/>
    <col min="5" max="5" width="15.8515625" style="38" customWidth="1"/>
    <col min="6" max="6" width="9.140625" style="38" customWidth="1"/>
    <col min="7" max="7" width="6.7109375" style="38" customWidth="1"/>
    <col min="8" max="8" width="10.57421875" style="38" customWidth="1"/>
    <col min="9" max="9" width="5.8515625" style="38" customWidth="1"/>
    <col min="10" max="10" width="9.8515625" style="39" customWidth="1"/>
    <col min="11" max="12" width="2.8515625" style="39" customWidth="1"/>
    <col min="13" max="20" width="2.8515625" style="38" customWidth="1"/>
    <col min="21" max="21" width="2.8515625" style="49" customWidth="1"/>
    <col min="22" max="23" width="2.8515625" style="50" customWidth="1"/>
    <col min="24" max="24" width="9.140625" style="267" hidden="1" customWidth="1"/>
    <col min="25" max="25" width="11.57421875" style="172" hidden="1" customWidth="1"/>
    <col min="26" max="26" width="11.7109375" style="172" hidden="1" customWidth="1"/>
    <col min="27" max="36" width="11.57421875" style="172" hidden="1" customWidth="1"/>
    <col min="37" max="38" width="11.57421875" style="174" hidden="1" customWidth="1"/>
    <col min="39" max="39" width="12.140625" style="172" hidden="1" customWidth="1"/>
    <col min="40" max="40" width="12.140625" style="174" hidden="1" customWidth="1"/>
    <col min="41" max="49" width="9.140625" style="105" hidden="1" customWidth="1"/>
    <col min="50" max="52" width="9.140625" style="105" customWidth="1"/>
    <col min="53" max="16384" width="9.140625" style="105" customWidth="1"/>
  </cols>
  <sheetData>
    <row r="1" spans="1:23" ht="15">
      <c r="A1" s="43"/>
      <c r="B1" s="44"/>
      <c r="C1" s="44"/>
      <c r="D1" s="44"/>
      <c r="E1" s="44"/>
      <c r="F1" s="44"/>
      <c r="G1" s="44"/>
      <c r="H1" s="44"/>
      <c r="I1" s="44"/>
      <c r="J1" s="44"/>
      <c r="K1" s="44"/>
      <c r="L1" s="44"/>
      <c r="M1" s="44"/>
      <c r="N1" s="44"/>
      <c r="O1" s="44"/>
      <c r="P1" s="44"/>
      <c r="Q1" s="44"/>
      <c r="R1" s="44"/>
      <c r="S1" s="44"/>
      <c r="T1" s="44"/>
      <c r="U1" s="47"/>
      <c r="V1" s="35"/>
      <c r="W1" s="36"/>
    </row>
    <row r="2" spans="1:23" ht="15">
      <c r="A2" s="40"/>
      <c r="B2" s="41"/>
      <c r="C2" s="41"/>
      <c r="D2" s="41"/>
      <c r="E2" s="41"/>
      <c r="F2" s="41"/>
      <c r="G2" s="41"/>
      <c r="H2" s="41"/>
      <c r="I2" s="41"/>
      <c r="J2" s="41"/>
      <c r="K2" s="41"/>
      <c r="L2" s="41"/>
      <c r="M2" s="41"/>
      <c r="N2" s="41"/>
      <c r="O2" s="41"/>
      <c r="P2" s="41"/>
      <c r="Q2" s="41"/>
      <c r="R2" s="41"/>
      <c r="S2" s="41"/>
      <c r="T2" s="41"/>
      <c r="U2" s="32"/>
      <c r="V2" s="33"/>
      <c r="W2" s="37"/>
    </row>
    <row r="3" spans="1:23" ht="15">
      <c r="A3" s="40"/>
      <c r="B3" s="41"/>
      <c r="C3" s="41"/>
      <c r="D3" s="41"/>
      <c r="E3" s="41"/>
      <c r="F3" s="41"/>
      <c r="G3" s="41"/>
      <c r="H3" s="41"/>
      <c r="I3" s="41"/>
      <c r="J3" s="41"/>
      <c r="K3" s="41"/>
      <c r="L3" s="41"/>
      <c r="M3" s="41"/>
      <c r="N3" s="41"/>
      <c r="O3" s="41"/>
      <c r="P3" s="41"/>
      <c r="Q3" s="41"/>
      <c r="R3" s="41"/>
      <c r="S3" s="41"/>
      <c r="T3" s="41"/>
      <c r="U3" s="32"/>
      <c r="V3" s="33"/>
      <c r="W3" s="37"/>
    </row>
    <row r="4" spans="1:23" ht="15">
      <c r="A4" s="40"/>
      <c r="B4" s="41"/>
      <c r="C4" s="41"/>
      <c r="D4" s="41"/>
      <c r="E4" s="41"/>
      <c r="F4" s="41"/>
      <c r="G4" s="41"/>
      <c r="H4" s="41"/>
      <c r="I4" s="41"/>
      <c r="J4" s="41"/>
      <c r="K4" s="41"/>
      <c r="L4" s="41"/>
      <c r="M4" s="41"/>
      <c r="N4" s="41"/>
      <c r="O4" s="41"/>
      <c r="P4" s="41"/>
      <c r="Q4" s="41"/>
      <c r="R4" s="41"/>
      <c r="S4" s="41"/>
      <c r="T4" s="41"/>
      <c r="U4" s="32"/>
      <c r="V4" s="33"/>
      <c r="W4" s="37"/>
    </row>
    <row r="5" spans="1:40" ht="15">
      <c r="A5" s="40"/>
      <c r="B5" s="41"/>
      <c r="C5" s="41"/>
      <c r="D5" s="41"/>
      <c r="E5" s="41"/>
      <c r="F5" s="41"/>
      <c r="G5" s="41"/>
      <c r="H5" s="41"/>
      <c r="I5" s="41"/>
      <c r="J5" s="41"/>
      <c r="K5" s="41"/>
      <c r="L5" s="41"/>
      <c r="M5" s="41"/>
      <c r="N5" s="41"/>
      <c r="O5" s="41"/>
      <c r="P5" s="41"/>
      <c r="Q5" s="41"/>
      <c r="R5" s="41"/>
      <c r="S5" s="41"/>
      <c r="T5" s="41"/>
      <c r="U5" s="32"/>
      <c r="V5" s="197"/>
      <c r="W5" s="177"/>
      <c r="Y5" s="196"/>
      <c r="Z5" s="196"/>
      <c r="AA5" s="196"/>
      <c r="AB5" s="196"/>
      <c r="AC5" s="196"/>
      <c r="AD5" s="196"/>
      <c r="AE5" s="196"/>
      <c r="AF5" s="196"/>
      <c r="AG5" s="196"/>
      <c r="AH5" s="196"/>
      <c r="AI5" s="196"/>
      <c r="AJ5" s="196"/>
      <c r="AK5" s="196"/>
      <c r="AL5" s="196"/>
      <c r="AM5" s="196"/>
      <c r="AN5" s="196"/>
    </row>
    <row r="6" spans="1:23" ht="15">
      <c r="A6" s="40"/>
      <c r="B6" s="41"/>
      <c r="C6" s="41"/>
      <c r="D6" s="41"/>
      <c r="E6" s="41"/>
      <c r="F6" s="41"/>
      <c r="G6" s="41"/>
      <c r="H6" s="41"/>
      <c r="I6" s="41"/>
      <c r="J6" s="41"/>
      <c r="K6" s="41"/>
      <c r="L6" s="41"/>
      <c r="M6" s="41"/>
      <c r="N6" s="41"/>
      <c r="O6" s="41"/>
      <c r="P6" s="41"/>
      <c r="Q6" s="41"/>
      <c r="R6" s="41"/>
      <c r="S6" s="41"/>
      <c r="T6" s="41"/>
      <c r="U6" s="32"/>
      <c r="V6" s="33"/>
      <c r="W6" s="37"/>
    </row>
    <row r="7" spans="1:23" ht="15">
      <c r="A7" s="376"/>
      <c r="B7" s="377"/>
      <c r="C7" s="377"/>
      <c r="D7" s="377"/>
      <c r="E7" s="377"/>
      <c r="F7" s="377"/>
      <c r="G7" s="377"/>
      <c r="H7" s="377"/>
      <c r="I7" s="377"/>
      <c r="J7" s="377"/>
      <c r="K7" s="377"/>
      <c r="L7" s="377"/>
      <c r="M7" s="377"/>
      <c r="N7" s="377"/>
      <c r="O7" s="377"/>
      <c r="P7" s="377"/>
      <c r="Q7" s="377"/>
      <c r="R7" s="377"/>
      <c r="S7" s="377"/>
      <c r="T7" s="377"/>
      <c r="U7" s="377"/>
      <c r="V7" s="377"/>
      <c r="W7" s="378"/>
    </row>
    <row r="8" spans="1:23" ht="15.75">
      <c r="A8" s="95" t="s">
        <v>0</v>
      </c>
      <c r="B8" s="41"/>
      <c r="C8" s="41"/>
      <c r="D8" s="41"/>
      <c r="E8" s="41"/>
      <c r="F8" s="41"/>
      <c r="G8" s="41"/>
      <c r="H8" s="41"/>
      <c r="I8" s="41"/>
      <c r="J8" s="41"/>
      <c r="K8" s="41"/>
      <c r="L8" s="41"/>
      <c r="M8" s="41"/>
      <c r="N8" s="41"/>
      <c r="O8" s="41"/>
      <c r="P8" s="41"/>
      <c r="Q8" s="41"/>
      <c r="R8" s="41"/>
      <c r="S8" s="41"/>
      <c r="T8" s="41"/>
      <c r="U8" s="32"/>
      <c r="V8" s="33"/>
      <c r="W8" s="37"/>
    </row>
    <row r="9" spans="1:23" ht="15">
      <c r="A9" s="45" t="s">
        <v>1</v>
      </c>
      <c r="B9" s="42"/>
      <c r="C9" s="407">
        <f>'Customer Details'!C8:E8</f>
        <v>0</v>
      </c>
      <c r="D9" s="408"/>
      <c r="E9" s="408"/>
      <c r="F9" s="408"/>
      <c r="G9" s="408"/>
      <c r="H9" s="383" t="s">
        <v>7</v>
      </c>
      <c r="I9" s="383"/>
      <c r="J9" s="383"/>
      <c r="K9" s="403"/>
      <c r="L9" s="403"/>
      <c r="M9" s="403"/>
      <c r="N9" s="403"/>
      <c r="O9" s="403"/>
      <c r="P9" s="403"/>
      <c r="Q9" s="403"/>
      <c r="R9" s="403"/>
      <c r="S9" s="403"/>
      <c r="T9" s="403"/>
      <c r="U9" s="403"/>
      <c r="V9" s="403"/>
      <c r="W9" s="404"/>
    </row>
    <row r="10" spans="1:23" ht="15">
      <c r="A10" s="45" t="s">
        <v>2</v>
      </c>
      <c r="B10" s="42"/>
      <c r="C10" s="409">
        <f>'Customer Details'!C9:E9</f>
        <v>0</v>
      </c>
      <c r="D10" s="410"/>
      <c r="E10" s="410"/>
      <c r="F10" s="410"/>
      <c r="G10" s="410"/>
      <c r="H10" s="383" t="s">
        <v>24</v>
      </c>
      <c r="I10" s="383"/>
      <c r="J10" s="383"/>
      <c r="K10" s="405"/>
      <c r="L10" s="405"/>
      <c r="M10" s="405"/>
      <c r="N10" s="405"/>
      <c r="O10" s="405"/>
      <c r="P10" s="405"/>
      <c r="Q10" s="405"/>
      <c r="R10" s="405"/>
      <c r="S10" s="405"/>
      <c r="T10" s="405"/>
      <c r="U10" s="405"/>
      <c r="V10" s="405"/>
      <c r="W10" s="406"/>
    </row>
    <row r="11" spans="1:23" ht="15">
      <c r="A11" s="279"/>
      <c r="B11" s="278"/>
      <c r="C11" s="278"/>
      <c r="D11" s="278"/>
      <c r="E11" s="278"/>
      <c r="F11" s="278"/>
      <c r="G11" s="278"/>
      <c r="H11" s="282"/>
      <c r="I11" s="278"/>
      <c r="J11" s="278"/>
      <c r="K11" s="278"/>
      <c r="L11" s="278"/>
      <c r="M11" s="278"/>
      <c r="N11" s="278"/>
      <c r="O11" s="278"/>
      <c r="P11" s="278"/>
      <c r="Q11" s="278"/>
      <c r="R11" s="278"/>
      <c r="S11" s="278"/>
      <c r="T11" s="278"/>
      <c r="U11" s="107"/>
      <c r="V11" s="33"/>
      <c r="W11" s="37"/>
    </row>
    <row r="12" spans="1:23" ht="15" customHeight="1">
      <c r="A12" s="384" t="s">
        <v>119</v>
      </c>
      <c r="B12" s="385"/>
      <c r="C12" s="385"/>
      <c r="D12" s="385"/>
      <c r="E12" s="385"/>
      <c r="F12" s="385"/>
      <c r="G12" s="385"/>
      <c r="H12" s="281"/>
      <c r="I12" s="280"/>
      <c r="J12" s="281"/>
      <c r="K12" s="281"/>
      <c r="L12" s="281"/>
      <c r="M12" s="281"/>
      <c r="N12" s="281"/>
      <c r="O12" s="281"/>
      <c r="P12" s="281"/>
      <c r="Q12" s="281"/>
      <c r="R12" s="281"/>
      <c r="S12" s="281"/>
      <c r="T12" s="281"/>
      <c r="U12" s="32"/>
      <c r="V12" s="33"/>
      <c r="W12" s="37"/>
    </row>
    <row r="13" spans="1:23" ht="12.75" customHeight="1">
      <c r="A13" s="55"/>
      <c r="B13" s="51"/>
      <c r="C13" s="51"/>
      <c r="D13" s="51"/>
      <c r="E13" s="51"/>
      <c r="F13" s="33"/>
      <c r="G13" s="33"/>
      <c r="H13" s="54"/>
      <c r="I13" s="51"/>
      <c r="J13" s="51"/>
      <c r="K13" s="131"/>
      <c r="L13" s="308"/>
      <c r="M13" s="131"/>
      <c r="N13" s="197"/>
      <c r="O13" s="33"/>
      <c r="P13" s="33"/>
      <c r="Q13" s="33"/>
      <c r="R13" s="33"/>
      <c r="S13" s="33"/>
      <c r="T13" s="33"/>
      <c r="U13" s="33"/>
      <c r="V13" s="33"/>
      <c r="W13" s="37"/>
    </row>
    <row r="14" spans="1:23" ht="15" customHeight="1">
      <c r="A14" s="411" t="s">
        <v>40</v>
      </c>
      <c r="B14" s="412"/>
      <c r="C14" s="412"/>
      <c r="D14" s="415" t="s">
        <v>117</v>
      </c>
      <c r="E14" s="391"/>
      <c r="F14" s="391"/>
      <c r="G14" s="391"/>
      <c r="H14" s="391"/>
      <c r="I14" s="391"/>
      <c r="J14" s="416"/>
      <c r="K14" s="391"/>
      <c r="L14" s="391"/>
      <c r="M14" s="391"/>
      <c r="N14" s="391"/>
      <c r="O14" s="391"/>
      <c r="P14" s="391"/>
      <c r="Q14" s="391"/>
      <c r="R14" s="391"/>
      <c r="S14" s="391"/>
      <c r="T14" s="391"/>
      <c r="U14" s="391"/>
      <c r="V14" s="391"/>
      <c r="W14" s="392"/>
    </row>
    <row r="15" spans="1:25" ht="24.75" customHeight="1">
      <c r="A15" s="413"/>
      <c r="B15" s="414"/>
      <c r="C15" s="414"/>
      <c r="D15" s="417"/>
      <c r="E15" s="393"/>
      <c r="F15" s="393"/>
      <c r="G15" s="393"/>
      <c r="H15" s="393"/>
      <c r="I15" s="393"/>
      <c r="J15" s="418"/>
      <c r="K15" s="393"/>
      <c r="L15" s="393"/>
      <c r="M15" s="393"/>
      <c r="N15" s="393"/>
      <c r="O15" s="393"/>
      <c r="P15" s="393"/>
      <c r="Q15" s="393"/>
      <c r="R15" s="393"/>
      <c r="S15" s="393"/>
      <c r="T15" s="393"/>
      <c r="U15" s="393"/>
      <c r="V15" s="393"/>
      <c r="W15" s="394"/>
      <c r="Y15" s="267" t="s">
        <v>139</v>
      </c>
    </row>
    <row r="16" spans="1:36" ht="24.75" customHeight="1">
      <c r="A16" s="400" t="s">
        <v>25</v>
      </c>
      <c r="B16" s="395" t="s">
        <v>63</v>
      </c>
      <c r="C16" s="419" t="s">
        <v>26</v>
      </c>
      <c r="D16" s="381" t="s">
        <v>130</v>
      </c>
      <c r="E16" s="401" t="s">
        <v>55</v>
      </c>
      <c r="F16" s="381" t="s">
        <v>28</v>
      </c>
      <c r="G16" s="401" t="s">
        <v>29</v>
      </c>
      <c r="H16" s="401" t="s">
        <v>60</v>
      </c>
      <c r="I16" s="401" t="s">
        <v>30</v>
      </c>
      <c r="J16" s="395" t="s">
        <v>61</v>
      </c>
      <c r="K16" s="389" t="s">
        <v>94</v>
      </c>
      <c r="L16" s="306"/>
      <c r="M16" s="396" t="s">
        <v>126</v>
      </c>
      <c r="N16" s="379" t="s">
        <v>97</v>
      </c>
      <c r="O16" s="396" t="s">
        <v>96</v>
      </c>
      <c r="P16" s="386" t="s">
        <v>41</v>
      </c>
      <c r="Q16" s="387"/>
      <c r="R16" s="387"/>
      <c r="S16" s="387"/>
      <c r="T16" s="387"/>
      <c r="U16" s="387"/>
      <c r="V16" s="387"/>
      <c r="W16" s="388"/>
      <c r="Y16" s="172">
        <f>+COUNTIF(X19:X243,"X")</f>
        <v>0</v>
      </c>
      <c r="AC16" s="398" t="s">
        <v>107</v>
      </c>
      <c r="AD16" s="399"/>
      <c r="AE16" s="399"/>
      <c r="AF16" s="399"/>
      <c r="AG16" s="399"/>
      <c r="AH16" s="399"/>
      <c r="AI16" s="399"/>
      <c r="AJ16" s="399"/>
    </row>
    <row r="17" spans="1:42" ht="139.5" customHeight="1">
      <c r="A17" s="400"/>
      <c r="B17" s="395"/>
      <c r="C17" s="419"/>
      <c r="D17" s="382"/>
      <c r="E17" s="401"/>
      <c r="F17" s="382"/>
      <c r="G17" s="401"/>
      <c r="H17" s="401"/>
      <c r="I17" s="401"/>
      <c r="J17" s="395"/>
      <c r="K17" s="390"/>
      <c r="L17" s="307" t="s">
        <v>150</v>
      </c>
      <c r="M17" s="402"/>
      <c r="N17" s="380"/>
      <c r="O17" s="397"/>
      <c r="P17" s="28" t="s">
        <v>33</v>
      </c>
      <c r="Q17" s="28" t="s">
        <v>36</v>
      </c>
      <c r="R17" s="28" t="s">
        <v>34</v>
      </c>
      <c r="S17" s="28" t="s">
        <v>88</v>
      </c>
      <c r="T17" s="28" t="s">
        <v>38</v>
      </c>
      <c r="U17" s="28" t="s">
        <v>39</v>
      </c>
      <c r="V17" s="28" t="s">
        <v>37</v>
      </c>
      <c r="W17" s="46" t="s">
        <v>35</v>
      </c>
      <c r="Y17" s="106" t="s">
        <v>90</v>
      </c>
      <c r="Z17" s="155" t="s">
        <v>145</v>
      </c>
      <c r="AA17" s="155" t="s">
        <v>100</v>
      </c>
      <c r="AB17" s="155" t="s">
        <v>101</v>
      </c>
      <c r="AC17" s="106" t="s">
        <v>33</v>
      </c>
      <c r="AD17" s="106" t="s">
        <v>34</v>
      </c>
      <c r="AE17" s="106" t="s">
        <v>88</v>
      </c>
      <c r="AF17" s="106" t="s">
        <v>35</v>
      </c>
      <c r="AG17" s="106" t="s">
        <v>36</v>
      </c>
      <c r="AH17" s="106" t="s">
        <v>37</v>
      </c>
      <c r="AI17" s="106" t="s">
        <v>38</v>
      </c>
      <c r="AJ17" s="106" t="s">
        <v>39</v>
      </c>
      <c r="AK17" s="175">
        <v>9</v>
      </c>
      <c r="AL17" s="175">
        <v>16</v>
      </c>
      <c r="AM17" s="176">
        <v>22</v>
      </c>
      <c r="AN17" s="176">
        <v>38</v>
      </c>
      <c r="AO17" s="176">
        <v>51</v>
      </c>
      <c r="AP17" s="176" t="s">
        <v>108</v>
      </c>
    </row>
    <row r="18" spans="1:44" ht="15">
      <c r="A18" s="18">
        <v>9000123456</v>
      </c>
      <c r="B18" s="19" t="s">
        <v>44</v>
      </c>
      <c r="C18" s="20" t="s">
        <v>43</v>
      </c>
      <c r="D18" s="21" t="s">
        <v>58</v>
      </c>
      <c r="E18" s="20" t="s">
        <v>57</v>
      </c>
      <c r="F18" s="20" t="s">
        <v>59</v>
      </c>
      <c r="G18" s="20" t="s">
        <v>153</v>
      </c>
      <c r="H18" s="20">
        <v>1538600</v>
      </c>
      <c r="I18" s="20" t="s">
        <v>153</v>
      </c>
      <c r="J18" s="19" t="s">
        <v>91</v>
      </c>
      <c r="K18" s="22"/>
      <c r="L18" s="22"/>
      <c r="M18" s="22"/>
      <c r="N18" s="22"/>
      <c r="O18" s="22"/>
      <c r="P18" s="21" t="s">
        <v>87</v>
      </c>
      <c r="Q18" s="21"/>
      <c r="R18" s="21" t="s">
        <v>87</v>
      </c>
      <c r="S18" s="21"/>
      <c r="T18" s="29"/>
      <c r="U18" s="30"/>
      <c r="V18" s="31"/>
      <c r="W18" s="48"/>
      <c r="Y18" s="287">
        <f>IF(K18&gt;0,"HD","")</f>
      </c>
      <c r="Z18" s="287">
        <f>IF(M18&gt;0,"ST","")</f>
      </c>
      <c r="AA18" s="287">
        <f>IF(O18&lt;1,"",IF(AND(OR(K18&gt;0,M18&gt;0),COUNTA(O18)&gt;0),"GSB Add-On","GSB"))</f>
      </c>
      <c r="AB18" s="287">
        <f>IF(N18&gt;0,"GST","")</f>
      </c>
      <c r="AC18" s="287" t="str">
        <f>IF(P18&lt;1,"",IF(AND(OR(K18&gt;0,M18&gt;0),COUNTA(P18)&gt;0),"AM Add-On","AM"))</f>
        <v>AM</v>
      </c>
      <c r="AD18" s="287" t="str">
        <f>IF(R18&lt;1,"",IF(AND(OR(K18&gt;0,M18&gt;0),COUNTA(R18)&gt;0),"CA Add-On","CA"))</f>
        <v>CA</v>
      </c>
      <c r="AE18" s="287">
        <f>IF(S18&lt;1,"",IF(AND(OR(K18&gt;0,M18&gt;0),COUNTA(S18)&gt;0),"DD Add-On","DD"))</f>
      </c>
      <c r="AF18" s="287">
        <f>IF(W18&lt;1,"",IF(AND(OR(K18&gt;0,M18&gt;0),COUNTA(W18)&gt;0),"IE Add-On","IE"))</f>
      </c>
      <c r="AG18" s="287">
        <f>IF(Q18&lt;1,"",IF(AND(OR(K18&gt;0,M18&gt;0),COUNTA(Q18)&gt;0),"NH Add-On","NH"))</f>
      </c>
      <c r="AH18" s="287">
        <f>IF(V18&lt;1,"",IF(AND(OR(K18&gt;0,M18&gt;0),COUNTA(V18)&gt;0),"OS Add-On","OS"))</f>
      </c>
      <c r="AI18" s="287">
        <f>IF(T18&lt;1,"",IF(AND(OR(K18&gt;0,M18&gt;0),COUNTA(T18)&gt;0),"PHA Add-On","PHA"))</f>
      </c>
      <c r="AJ18" s="287">
        <f>IF(U18&lt;1,"",IF(AND(OR(K18&gt;0,M18&gt;0),COUNTA(U18)&gt;0),"TH Add-On","TH"))</f>
      </c>
      <c r="AK18" s="287">
        <f>IF(AND(OR(K18&gt;0,M18&gt;0),COUNTA(P18:W18)=1),"x","")</f>
      </c>
      <c r="AL18" s="287">
        <f>IF(AND(OR(K18&gt;0,M18&gt;0),COUNTA(P18:W18)=2),"x","")</f>
      </c>
      <c r="AM18" s="287">
        <f>IF(OR(AND(OR(K18&gt;0,M18&gt;0),COUNTA(P18:W18)&gt;2),AND(COUNTA(K18,M18)&lt;1,COUNTA(P18:W18)=1)),"x","")</f>
      </c>
      <c r="AN18" s="287">
        <f>IF(AND(COUNTA(#REF!,K18,M18)&lt;1,COUNTA(P18:W18)=2),"x","")</f>
      </c>
      <c r="AO18" s="105">
        <f>IF(AND(COUNTA(K18,M18)&lt;1,COUNTA(P18:W18)&gt;2),"x","")</f>
      </c>
      <c r="AP18" s="183">
        <f>IF(AK18="x",9,IF(AL18="x",16,IF(AM18="x",22,IF(AN18="x",38,IF(AO18="x",51,"")))))</f>
      </c>
      <c r="AQ18" s="183"/>
      <c r="AR18" s="183" t="s">
        <v>110</v>
      </c>
    </row>
    <row r="19" spans="1:45" ht="34.5" customHeight="1">
      <c r="A19" s="24"/>
      <c r="B19" s="25"/>
      <c r="C19" s="25"/>
      <c r="D19" s="25"/>
      <c r="E19" s="213"/>
      <c r="F19" s="25"/>
      <c r="G19" s="25"/>
      <c r="H19" s="25"/>
      <c r="I19" s="25"/>
      <c r="J19" s="25"/>
      <c r="K19" s="25"/>
      <c r="L19" s="25"/>
      <c r="M19" s="25"/>
      <c r="N19" s="25"/>
      <c r="O19" s="25"/>
      <c r="P19" s="25"/>
      <c r="Q19" s="25"/>
      <c r="R19" s="25"/>
      <c r="S19" s="25"/>
      <c r="T19" s="25"/>
      <c r="U19" s="25"/>
      <c r="V19" s="25"/>
      <c r="W19" s="58"/>
      <c r="X19" s="267">
        <f aca="true" t="shared" si="0" ref="X19:X82">IF(A19&gt;0,"X","")</f>
      </c>
      <c r="Y19" s="172">
        <f>IF(K19&gt;0,"HD","")</f>
      </c>
      <c r="Z19" s="172">
        <f>IF(M19&gt;0,"ST","")</f>
      </c>
      <c r="AA19" s="172">
        <f>IF(O19&lt;1,"",IF(AND(OR(K19&gt;0,M19&gt;0),COUNTA(O19)&gt;0),"GSB Add-On","GSB"))</f>
      </c>
      <c r="AB19" s="172">
        <f>IF(N19&gt;0,"GST","")</f>
      </c>
      <c r="AC19" s="172">
        <f>IF(P19&lt;1,"",IF(AND(OR(K19&gt;0,M19&gt;0),COUNTA(P19)&gt;0),"AM Add-On","AM"))</f>
      </c>
      <c r="AD19" s="172">
        <f>IF(R19&lt;1,"",IF(AND(OR(K19&gt;0,M19&gt;0),COUNTA(R19)&gt;0),"CA Add-On","CA"))</f>
      </c>
      <c r="AE19" s="172">
        <f>IF(S19&lt;1,"",IF(AND(OR(K19&gt;0,M19&gt;0),COUNTA(S19)&gt;0),"DD Add-On","DD"))</f>
      </c>
      <c r="AF19" s="172">
        <f>IF(W19&lt;1,"",IF(AND(OR(K19&gt;0,M19&gt;0),COUNTA(W19)&gt;0),"IE Add-On","IE"))</f>
      </c>
      <c r="AG19" s="172">
        <f>IF(Q19&lt;1,"",IF(AND(OR(K19&gt;0,M19&gt;0),COUNTA(Q19)&gt;0),"NH Add-On","NH"))</f>
      </c>
      <c r="AH19" s="172">
        <f>IF(V19&lt;1,"",IF(AND(OR(K19&gt;0,M19&gt;0),COUNTA(V19)&gt;0),"OS Add-On","OS"))</f>
      </c>
      <c r="AI19" s="172">
        <f>IF(T19&lt;1,"",IF(AND(OR(K19&gt;0,M19&gt;0),COUNTA(T19)&gt;0),"PHA Add-On","PHA"))</f>
      </c>
      <c r="AJ19" s="172">
        <f>IF(U19&lt;1,"",IF(AND(OR(K19&gt;0,M19&gt;0),COUNTA(U19)&gt;0),"TH Add-On","TH"))</f>
      </c>
      <c r="AK19" s="174">
        <f>IF(AND(OR(K19&gt;0,M19&gt;0),COUNTA(P19:W19)=1),"x","")</f>
      </c>
      <c r="AL19" s="174">
        <f>IF(AND(OR(K19&gt;0,M19&gt;0),COUNTA(P19:W19)=2),"x","")</f>
      </c>
      <c r="AM19" s="172">
        <f>IF(OR(AND(OR(K19&gt;0,M19&gt;0),COUNTA(P19:W19)&gt;2),AND(COUNTA(K19,M19)&lt;1,COUNTA(P19:W19)=1)),"x","")</f>
      </c>
      <c r="AN19" s="174">
        <f>IF(AND(COUNTA(#REF!,K19,M19)&lt;1,COUNTA(P19:W19)=2),"x","")</f>
      </c>
      <c r="AO19" s="105">
        <f>IF(AND(COUNTA(K19,M19)&lt;1,COUNTA(P19:W19)&gt;2),"x","")</f>
      </c>
      <c r="AP19" s="183">
        <f>IF(AK19="x",9,IF(AL19="x",16,IF(AM19="x",22,IF(AN19="x",38,IF(AO19="x",51,"")))))</f>
      </c>
      <c r="AQ19" s="183"/>
      <c r="AR19" s="183">
        <f>SUM(AP19:AP243)</f>
        <v>0</v>
      </c>
      <c r="AS19" s="182"/>
    </row>
    <row r="20" spans="1:43" ht="34.5" customHeight="1">
      <c r="A20" s="24"/>
      <c r="B20" s="25"/>
      <c r="C20" s="25"/>
      <c r="D20" s="25"/>
      <c r="E20" s="25"/>
      <c r="F20" s="25"/>
      <c r="G20" s="25"/>
      <c r="H20" s="25"/>
      <c r="I20" s="25"/>
      <c r="J20" s="25"/>
      <c r="K20" s="25"/>
      <c r="L20" s="25"/>
      <c r="M20" s="25"/>
      <c r="N20" s="25"/>
      <c r="O20" s="25"/>
      <c r="P20" s="25"/>
      <c r="Q20" s="25"/>
      <c r="R20" s="25"/>
      <c r="S20" s="25"/>
      <c r="T20" s="25"/>
      <c r="U20" s="25"/>
      <c r="V20" s="25"/>
      <c r="W20" s="58"/>
      <c r="X20" s="267">
        <f t="shared" si="0"/>
      </c>
      <c r="Y20" s="287">
        <f aca="true" t="shared" si="1" ref="Y20:Y83">IF(K20&gt;0,"HD","")</f>
      </c>
      <c r="Z20" s="287">
        <f aca="true" t="shared" si="2" ref="Z20:Z83">IF(M20&gt;0,"ST","")</f>
      </c>
      <c r="AA20" s="287">
        <f aca="true" t="shared" si="3" ref="AA20:AA83">IF(O20&lt;1,"",IF(AND(OR(K20&gt;0,M20&gt;0),COUNTA(O20)&gt;0),"GSB Add-On","GSB"))</f>
      </c>
      <c r="AB20" s="287">
        <f aca="true" t="shared" si="4" ref="AB20:AB83">IF(N20&gt;0,"GST","")</f>
      </c>
      <c r="AC20" s="287">
        <f aca="true" t="shared" si="5" ref="AC20:AC83">IF(P20&lt;1,"",IF(AND(OR(K20&gt;0,M20&gt;0),COUNTA(P20)&gt;0),"AM Add-On","AM"))</f>
      </c>
      <c r="AD20" s="287">
        <f aca="true" t="shared" si="6" ref="AD20:AD83">IF(R20&lt;1,"",IF(AND(OR(K20&gt;0,M20&gt;0),COUNTA(R20)&gt;0),"CA Add-On","CA"))</f>
      </c>
      <c r="AE20" s="287">
        <f aca="true" t="shared" si="7" ref="AE20:AE83">IF(S20&lt;1,"",IF(AND(OR(K20&gt;0,M20&gt;0),COUNTA(S20)&gt;0),"DD Add-On","DD"))</f>
      </c>
      <c r="AF20" s="287">
        <f aca="true" t="shared" si="8" ref="AF20:AF83">IF(W20&lt;1,"",IF(AND(OR(K20&gt;0,M20&gt;0),COUNTA(W20)&gt;0),"IE Add-On","IE"))</f>
      </c>
      <c r="AG20" s="287">
        <f aca="true" t="shared" si="9" ref="AG20:AG83">IF(Q20&lt;1,"",IF(AND(OR(K20&gt;0,M20&gt;0),COUNTA(Q20)&gt;0),"NH Add-On","NH"))</f>
      </c>
      <c r="AH20" s="287">
        <f aca="true" t="shared" si="10" ref="AH20:AH83">IF(V20&lt;1,"",IF(AND(OR(K20&gt;0,M20&gt;0),COUNTA(V20)&gt;0),"OS Add-On","OS"))</f>
      </c>
      <c r="AI20" s="287">
        <f aca="true" t="shared" si="11" ref="AI20:AI83">IF(T20&lt;1,"",IF(AND(OR(K20&gt;0,M20&gt;0),COUNTA(T20)&gt;0),"PHA Add-On","PHA"))</f>
      </c>
      <c r="AJ20" s="287">
        <f aca="true" t="shared" si="12" ref="AJ20:AJ83">IF(U20&lt;1,"",IF(AND(OR(K20&gt;0,M20&gt;0),COUNTA(U20)&gt;0),"TH Add-On","TH"))</f>
      </c>
      <c r="AK20" s="287">
        <f aca="true" t="shared" si="13" ref="AK20:AK83">IF(AND(OR(K20&gt;0,M20&gt;0),COUNTA(P20:W20)=1),"x","")</f>
      </c>
      <c r="AL20" s="287">
        <f aca="true" t="shared" si="14" ref="AL20:AL83">IF(AND(OR(K20&gt;0,M20&gt;0),COUNTA(P20:W20)=2),"x","")</f>
      </c>
      <c r="AM20" s="287">
        <f aca="true" t="shared" si="15" ref="AM20:AM83">IF(OR(AND(OR(K20&gt;0,M20&gt;0),COUNTA(P20:W20)&gt;2),AND(COUNTA(K20,M20)&lt;1,COUNTA(P20:W20)=1)),"x","")</f>
      </c>
      <c r="AN20" s="287">
        <f>IF(AND(COUNTA(#REF!,K20,M20)&lt;1,COUNTA(P20:W20)=2),"x","")</f>
      </c>
      <c r="AO20" s="105">
        <f aca="true" t="shared" si="16" ref="AO20:AO83">IF(AND(COUNTA(K20,M20)&lt;1,COUNTA(P20:W20)&gt;2),"x","")</f>
      </c>
      <c r="AP20" s="183">
        <f aca="true" t="shared" si="17" ref="AP20:AP83">IF(AK20="x",9,IF(AL20="x",16,IF(AM20="x",22,IF(AN20="x",38,IF(AO20="x",51,"")))))</f>
      </c>
      <c r="AQ20" s="183"/>
    </row>
    <row r="21" spans="1:43" ht="34.5" customHeight="1">
      <c r="A21" s="24"/>
      <c r="B21" s="25"/>
      <c r="C21" s="25"/>
      <c r="D21" s="25"/>
      <c r="E21" s="25"/>
      <c r="F21" s="25"/>
      <c r="G21" s="25"/>
      <c r="H21" s="25"/>
      <c r="I21" s="25"/>
      <c r="J21" s="25"/>
      <c r="K21" s="25"/>
      <c r="L21" s="25"/>
      <c r="M21" s="25"/>
      <c r="N21" s="25"/>
      <c r="O21" s="25"/>
      <c r="P21" s="25"/>
      <c r="Q21" s="25"/>
      <c r="R21" s="25"/>
      <c r="S21" s="25"/>
      <c r="T21" s="25"/>
      <c r="U21" s="25"/>
      <c r="V21" s="25"/>
      <c r="W21" s="58"/>
      <c r="X21" s="267">
        <f t="shared" si="0"/>
      </c>
      <c r="Y21" s="287">
        <f t="shared" si="1"/>
      </c>
      <c r="Z21" s="287">
        <f t="shared" si="2"/>
      </c>
      <c r="AA21" s="287">
        <f t="shared" si="3"/>
      </c>
      <c r="AB21" s="287">
        <f t="shared" si="4"/>
      </c>
      <c r="AC21" s="287">
        <f t="shared" si="5"/>
      </c>
      <c r="AD21" s="287">
        <f t="shared" si="6"/>
      </c>
      <c r="AE21" s="287">
        <f t="shared" si="7"/>
      </c>
      <c r="AF21" s="287">
        <f t="shared" si="8"/>
      </c>
      <c r="AG21" s="287">
        <f t="shared" si="9"/>
      </c>
      <c r="AH21" s="287">
        <f t="shared" si="10"/>
      </c>
      <c r="AI21" s="287">
        <f t="shared" si="11"/>
      </c>
      <c r="AJ21" s="287">
        <f t="shared" si="12"/>
      </c>
      <c r="AK21" s="287">
        <f t="shared" si="13"/>
      </c>
      <c r="AL21" s="287">
        <f t="shared" si="14"/>
      </c>
      <c r="AM21" s="287">
        <f t="shared" si="15"/>
      </c>
      <c r="AN21" s="287">
        <f>IF(AND(COUNTA(#REF!,K21,M21)&lt;1,COUNTA(P21:W21)=2),"x","")</f>
      </c>
      <c r="AO21" s="105">
        <f t="shared" si="16"/>
      </c>
      <c r="AP21" s="183">
        <f t="shared" si="17"/>
      </c>
      <c r="AQ21" s="183"/>
    </row>
    <row r="22" spans="1:43" ht="34.5" customHeight="1">
      <c r="A22" s="24"/>
      <c r="B22" s="25"/>
      <c r="C22" s="25"/>
      <c r="D22" s="25"/>
      <c r="E22" s="25"/>
      <c r="F22" s="25"/>
      <c r="G22" s="25"/>
      <c r="H22" s="25"/>
      <c r="I22" s="25"/>
      <c r="J22" s="25"/>
      <c r="K22" s="25"/>
      <c r="L22" s="25"/>
      <c r="M22" s="25"/>
      <c r="N22" s="25"/>
      <c r="O22" s="25"/>
      <c r="P22" s="25"/>
      <c r="Q22" s="25"/>
      <c r="R22" s="25"/>
      <c r="S22" s="25"/>
      <c r="T22" s="25"/>
      <c r="U22" s="25"/>
      <c r="V22" s="25"/>
      <c r="W22" s="58"/>
      <c r="X22" s="267">
        <f t="shared" si="0"/>
      </c>
      <c r="Y22" s="287">
        <f t="shared" si="1"/>
      </c>
      <c r="Z22" s="287">
        <f t="shared" si="2"/>
      </c>
      <c r="AA22" s="287">
        <f t="shared" si="3"/>
      </c>
      <c r="AB22" s="287">
        <f t="shared" si="4"/>
      </c>
      <c r="AC22" s="287">
        <f t="shared" si="5"/>
      </c>
      <c r="AD22" s="287">
        <f t="shared" si="6"/>
      </c>
      <c r="AE22" s="287">
        <f t="shared" si="7"/>
      </c>
      <c r="AF22" s="287">
        <f t="shared" si="8"/>
      </c>
      <c r="AG22" s="287">
        <f t="shared" si="9"/>
      </c>
      <c r="AH22" s="287">
        <f t="shared" si="10"/>
      </c>
      <c r="AI22" s="287">
        <f t="shared" si="11"/>
      </c>
      <c r="AJ22" s="287">
        <f t="shared" si="12"/>
      </c>
      <c r="AK22" s="287">
        <f t="shared" si="13"/>
      </c>
      <c r="AL22" s="287">
        <f t="shared" si="14"/>
      </c>
      <c r="AM22" s="287">
        <f t="shared" si="15"/>
      </c>
      <c r="AN22" s="287">
        <f>IF(AND(COUNTA(#REF!,K22,M22)&lt;1,COUNTA(P22:W22)=2),"x","")</f>
      </c>
      <c r="AO22" s="105">
        <f t="shared" si="16"/>
      </c>
      <c r="AP22" s="183">
        <f t="shared" si="17"/>
      </c>
      <c r="AQ22" s="183"/>
    </row>
    <row r="23" spans="1:43" ht="34.5" customHeight="1">
      <c r="A23" s="24"/>
      <c r="B23" s="25"/>
      <c r="C23" s="25"/>
      <c r="D23" s="25"/>
      <c r="E23" s="25"/>
      <c r="F23" s="25"/>
      <c r="G23" s="25"/>
      <c r="H23" s="25"/>
      <c r="I23" s="25"/>
      <c r="J23" s="25"/>
      <c r="K23" s="25"/>
      <c r="L23" s="25"/>
      <c r="M23" s="25"/>
      <c r="N23" s="25"/>
      <c r="O23" s="25"/>
      <c r="P23" s="25"/>
      <c r="Q23" s="25"/>
      <c r="R23" s="25"/>
      <c r="S23" s="25"/>
      <c r="T23" s="25"/>
      <c r="U23" s="25"/>
      <c r="V23" s="25"/>
      <c r="W23" s="58"/>
      <c r="X23" s="267">
        <f t="shared" si="0"/>
      </c>
      <c r="Y23" s="287">
        <f t="shared" si="1"/>
      </c>
      <c r="Z23" s="287">
        <f t="shared" si="2"/>
      </c>
      <c r="AA23" s="287">
        <f t="shared" si="3"/>
      </c>
      <c r="AB23" s="287">
        <f t="shared" si="4"/>
      </c>
      <c r="AC23" s="287">
        <f t="shared" si="5"/>
      </c>
      <c r="AD23" s="287">
        <f t="shared" si="6"/>
      </c>
      <c r="AE23" s="287">
        <f t="shared" si="7"/>
      </c>
      <c r="AF23" s="287">
        <f t="shared" si="8"/>
      </c>
      <c r="AG23" s="287">
        <f t="shared" si="9"/>
      </c>
      <c r="AH23" s="287">
        <f t="shared" si="10"/>
      </c>
      <c r="AI23" s="287">
        <f t="shared" si="11"/>
      </c>
      <c r="AJ23" s="287">
        <f t="shared" si="12"/>
      </c>
      <c r="AK23" s="287">
        <f t="shared" si="13"/>
      </c>
      <c r="AL23" s="287">
        <f t="shared" si="14"/>
      </c>
      <c r="AM23" s="287">
        <f t="shared" si="15"/>
      </c>
      <c r="AN23" s="287">
        <f>IF(AND(COUNTA(#REF!,K23,M23)&lt;1,COUNTA(P23:W23)=2),"x","")</f>
      </c>
      <c r="AO23" s="105">
        <f t="shared" si="16"/>
      </c>
      <c r="AP23" s="183">
        <f t="shared" si="17"/>
      </c>
      <c r="AQ23" s="183"/>
    </row>
    <row r="24" spans="1:43" ht="34.5" customHeight="1">
      <c r="A24" s="103"/>
      <c r="J24" s="38"/>
      <c r="K24" s="25"/>
      <c r="L24" s="25"/>
      <c r="M24" s="25"/>
      <c r="N24" s="25"/>
      <c r="O24" s="25"/>
      <c r="P24" s="25"/>
      <c r="Q24" s="25"/>
      <c r="R24" s="25"/>
      <c r="S24" s="25"/>
      <c r="T24" s="25"/>
      <c r="U24" s="25"/>
      <c r="V24" s="25"/>
      <c r="W24" s="58"/>
      <c r="X24" s="267">
        <f t="shared" si="0"/>
      </c>
      <c r="Y24" s="287">
        <f t="shared" si="1"/>
      </c>
      <c r="Z24" s="287">
        <f t="shared" si="2"/>
      </c>
      <c r="AA24" s="287">
        <f t="shared" si="3"/>
      </c>
      <c r="AB24" s="287">
        <f t="shared" si="4"/>
      </c>
      <c r="AC24" s="287">
        <f t="shared" si="5"/>
      </c>
      <c r="AD24" s="287">
        <f t="shared" si="6"/>
      </c>
      <c r="AE24" s="287">
        <f t="shared" si="7"/>
      </c>
      <c r="AF24" s="287">
        <f t="shared" si="8"/>
      </c>
      <c r="AG24" s="287">
        <f t="shared" si="9"/>
      </c>
      <c r="AH24" s="287">
        <f t="shared" si="10"/>
      </c>
      <c r="AI24" s="287">
        <f t="shared" si="11"/>
      </c>
      <c r="AJ24" s="287">
        <f t="shared" si="12"/>
      </c>
      <c r="AK24" s="287">
        <f t="shared" si="13"/>
      </c>
      <c r="AL24" s="287">
        <f t="shared" si="14"/>
      </c>
      <c r="AM24" s="287">
        <f t="shared" si="15"/>
      </c>
      <c r="AN24" s="287">
        <f>IF(AND(COUNTA(#REF!,K24,M24)&lt;1,COUNTA(P24:W24)=2),"x","")</f>
      </c>
      <c r="AO24" s="105">
        <f t="shared" si="16"/>
      </c>
      <c r="AP24" s="183">
        <f t="shared" si="17"/>
      </c>
      <c r="AQ24" s="183"/>
    </row>
    <row r="25" spans="1:43" ht="34.5" customHeight="1">
      <c r="A25" s="103"/>
      <c r="J25" s="38"/>
      <c r="K25" s="108"/>
      <c r="L25" s="108"/>
      <c r="M25" s="25"/>
      <c r="N25" s="25"/>
      <c r="O25" s="25"/>
      <c r="P25" s="108"/>
      <c r="Q25" s="108"/>
      <c r="R25" s="25"/>
      <c r="S25" s="108"/>
      <c r="T25" s="108"/>
      <c r="U25" s="109"/>
      <c r="V25" s="109"/>
      <c r="W25" s="110"/>
      <c r="X25" s="267">
        <f t="shared" si="0"/>
      </c>
      <c r="Y25" s="287">
        <f t="shared" si="1"/>
      </c>
      <c r="Z25" s="287">
        <f t="shared" si="2"/>
      </c>
      <c r="AA25" s="287">
        <f t="shared" si="3"/>
      </c>
      <c r="AB25" s="287">
        <f t="shared" si="4"/>
      </c>
      <c r="AC25" s="287">
        <f t="shared" si="5"/>
      </c>
      <c r="AD25" s="287">
        <f t="shared" si="6"/>
      </c>
      <c r="AE25" s="287">
        <f t="shared" si="7"/>
      </c>
      <c r="AF25" s="287">
        <f t="shared" si="8"/>
      </c>
      <c r="AG25" s="287">
        <f t="shared" si="9"/>
      </c>
      <c r="AH25" s="287">
        <f t="shared" si="10"/>
      </c>
      <c r="AI25" s="287">
        <f t="shared" si="11"/>
      </c>
      <c r="AJ25" s="287">
        <f t="shared" si="12"/>
      </c>
      <c r="AK25" s="287">
        <f t="shared" si="13"/>
      </c>
      <c r="AL25" s="287">
        <f t="shared" si="14"/>
      </c>
      <c r="AM25" s="287">
        <f t="shared" si="15"/>
      </c>
      <c r="AN25" s="287">
        <f>IF(AND(COUNTA(#REF!,K25,M25)&lt;1,COUNTA(P25:W25)=2),"x","")</f>
      </c>
      <c r="AO25" s="105">
        <f t="shared" si="16"/>
      </c>
      <c r="AP25" s="183">
        <f t="shared" si="17"/>
      </c>
      <c r="AQ25" s="183"/>
    </row>
    <row r="26" spans="1:43" ht="34.5" customHeight="1">
      <c r="A26" s="103"/>
      <c r="J26" s="38"/>
      <c r="K26" s="108"/>
      <c r="L26" s="108"/>
      <c r="M26" s="25"/>
      <c r="N26" s="25"/>
      <c r="O26" s="25"/>
      <c r="P26" s="108"/>
      <c r="Q26" s="108"/>
      <c r="R26" s="25"/>
      <c r="S26" s="108"/>
      <c r="T26" s="108"/>
      <c r="U26" s="109"/>
      <c r="V26" s="109"/>
      <c r="W26" s="110"/>
      <c r="X26" s="267">
        <f t="shared" si="0"/>
      </c>
      <c r="Y26" s="287">
        <f t="shared" si="1"/>
      </c>
      <c r="Z26" s="287">
        <f t="shared" si="2"/>
      </c>
      <c r="AA26" s="287">
        <f t="shared" si="3"/>
      </c>
      <c r="AB26" s="287">
        <f t="shared" si="4"/>
      </c>
      <c r="AC26" s="287">
        <f t="shared" si="5"/>
      </c>
      <c r="AD26" s="287">
        <f t="shared" si="6"/>
      </c>
      <c r="AE26" s="287">
        <f t="shared" si="7"/>
      </c>
      <c r="AF26" s="287">
        <f t="shared" si="8"/>
      </c>
      <c r="AG26" s="287">
        <f t="shared" si="9"/>
      </c>
      <c r="AH26" s="287">
        <f t="shared" si="10"/>
      </c>
      <c r="AI26" s="287">
        <f t="shared" si="11"/>
      </c>
      <c r="AJ26" s="287">
        <f t="shared" si="12"/>
      </c>
      <c r="AK26" s="287">
        <f t="shared" si="13"/>
      </c>
      <c r="AL26" s="287">
        <f t="shared" si="14"/>
      </c>
      <c r="AM26" s="287">
        <f t="shared" si="15"/>
      </c>
      <c r="AN26" s="287">
        <f>IF(AND(COUNTA(#REF!,K26,M26)&lt;1,COUNTA(P26:W26)=2),"x","")</f>
      </c>
      <c r="AO26" s="105">
        <f t="shared" si="16"/>
      </c>
      <c r="AP26" s="183">
        <f t="shared" si="17"/>
      </c>
      <c r="AQ26" s="183"/>
    </row>
    <row r="27" spans="1:43" ht="34.5" customHeight="1">
      <c r="A27" s="103"/>
      <c r="J27" s="38"/>
      <c r="K27" s="108"/>
      <c r="L27" s="108"/>
      <c r="M27" s="25"/>
      <c r="N27" s="25"/>
      <c r="O27" s="25"/>
      <c r="P27" s="108"/>
      <c r="Q27" s="108"/>
      <c r="R27" s="25"/>
      <c r="S27" s="108"/>
      <c r="T27" s="108"/>
      <c r="U27" s="109"/>
      <c r="V27" s="109"/>
      <c r="W27" s="110"/>
      <c r="X27" s="267">
        <f t="shared" si="0"/>
      </c>
      <c r="Y27" s="287">
        <f t="shared" si="1"/>
      </c>
      <c r="Z27" s="287">
        <f t="shared" si="2"/>
      </c>
      <c r="AA27" s="287">
        <f t="shared" si="3"/>
      </c>
      <c r="AB27" s="287">
        <f t="shared" si="4"/>
      </c>
      <c r="AC27" s="287">
        <f t="shared" si="5"/>
      </c>
      <c r="AD27" s="287">
        <f t="shared" si="6"/>
      </c>
      <c r="AE27" s="287">
        <f t="shared" si="7"/>
      </c>
      <c r="AF27" s="287">
        <f t="shared" si="8"/>
      </c>
      <c r="AG27" s="287">
        <f t="shared" si="9"/>
      </c>
      <c r="AH27" s="287">
        <f t="shared" si="10"/>
      </c>
      <c r="AI27" s="287">
        <f t="shared" si="11"/>
      </c>
      <c r="AJ27" s="287">
        <f t="shared" si="12"/>
      </c>
      <c r="AK27" s="287">
        <f t="shared" si="13"/>
      </c>
      <c r="AL27" s="287">
        <f t="shared" si="14"/>
      </c>
      <c r="AM27" s="287">
        <f t="shared" si="15"/>
      </c>
      <c r="AN27" s="287">
        <f>IF(AND(COUNTA(#REF!,K27,M27)&lt;1,COUNTA(P27:W27)=2),"x","")</f>
      </c>
      <c r="AO27" s="105">
        <f t="shared" si="16"/>
      </c>
      <c r="AP27" s="183">
        <f t="shared" si="17"/>
      </c>
      <c r="AQ27" s="183"/>
    </row>
    <row r="28" spans="1:43" ht="34.5" customHeight="1">
      <c r="A28" s="103"/>
      <c r="J28" s="38"/>
      <c r="K28" s="108"/>
      <c r="L28" s="108"/>
      <c r="M28" s="25"/>
      <c r="N28" s="25"/>
      <c r="O28" s="25"/>
      <c r="P28" s="108"/>
      <c r="Q28" s="108"/>
      <c r="R28" s="25"/>
      <c r="S28" s="108"/>
      <c r="T28" s="108"/>
      <c r="U28" s="109"/>
      <c r="V28" s="109"/>
      <c r="W28" s="110"/>
      <c r="X28" s="267">
        <f t="shared" si="0"/>
      </c>
      <c r="Y28" s="287">
        <f t="shared" si="1"/>
      </c>
      <c r="Z28" s="287">
        <f t="shared" si="2"/>
      </c>
      <c r="AA28" s="287">
        <f t="shared" si="3"/>
      </c>
      <c r="AB28" s="287">
        <f t="shared" si="4"/>
      </c>
      <c r="AC28" s="287">
        <f t="shared" si="5"/>
      </c>
      <c r="AD28" s="287">
        <f t="shared" si="6"/>
      </c>
      <c r="AE28" s="287">
        <f t="shared" si="7"/>
      </c>
      <c r="AF28" s="287">
        <f t="shared" si="8"/>
      </c>
      <c r="AG28" s="287">
        <f t="shared" si="9"/>
      </c>
      <c r="AH28" s="287">
        <f t="shared" si="10"/>
      </c>
      <c r="AI28" s="287">
        <f t="shared" si="11"/>
      </c>
      <c r="AJ28" s="287">
        <f t="shared" si="12"/>
      </c>
      <c r="AK28" s="287">
        <f t="shared" si="13"/>
      </c>
      <c r="AL28" s="287">
        <f t="shared" si="14"/>
      </c>
      <c r="AM28" s="287">
        <f t="shared" si="15"/>
      </c>
      <c r="AN28" s="287">
        <f>IF(AND(COUNTA(#REF!,K28,M28)&lt;1,COUNTA(P28:W28)=2),"x","")</f>
      </c>
      <c r="AO28" s="105">
        <f t="shared" si="16"/>
      </c>
      <c r="AP28" s="183">
        <f t="shared" si="17"/>
      </c>
      <c r="AQ28" s="183"/>
    </row>
    <row r="29" spans="1:43" s="5" customFormat="1" ht="34.5" customHeight="1">
      <c r="A29" s="103"/>
      <c r="B29" s="38"/>
      <c r="C29" s="38"/>
      <c r="D29" s="38"/>
      <c r="E29" s="38"/>
      <c r="F29" s="38"/>
      <c r="G29" s="38"/>
      <c r="H29" s="38"/>
      <c r="I29" s="38"/>
      <c r="J29" s="38"/>
      <c r="K29" s="108"/>
      <c r="L29" s="108"/>
      <c r="M29" s="38"/>
      <c r="N29" s="38"/>
      <c r="O29" s="38"/>
      <c r="P29" s="108"/>
      <c r="Q29" s="108"/>
      <c r="R29" s="38"/>
      <c r="S29" s="108"/>
      <c r="T29" s="108"/>
      <c r="U29" s="109"/>
      <c r="V29" s="109"/>
      <c r="W29" s="110"/>
      <c r="X29" s="267">
        <f t="shared" si="0"/>
      </c>
      <c r="Y29" s="287">
        <f t="shared" si="1"/>
      </c>
      <c r="Z29" s="287">
        <f t="shared" si="2"/>
      </c>
      <c r="AA29" s="287">
        <f t="shared" si="3"/>
      </c>
      <c r="AB29" s="287">
        <f t="shared" si="4"/>
      </c>
      <c r="AC29" s="287">
        <f t="shared" si="5"/>
      </c>
      <c r="AD29" s="287">
        <f t="shared" si="6"/>
      </c>
      <c r="AE29" s="287">
        <f t="shared" si="7"/>
      </c>
      <c r="AF29" s="287">
        <f t="shared" si="8"/>
      </c>
      <c r="AG29" s="287">
        <f t="shared" si="9"/>
      </c>
      <c r="AH29" s="287">
        <f t="shared" si="10"/>
      </c>
      <c r="AI29" s="287">
        <f t="shared" si="11"/>
      </c>
      <c r="AJ29" s="287">
        <f t="shared" si="12"/>
      </c>
      <c r="AK29" s="287">
        <f t="shared" si="13"/>
      </c>
      <c r="AL29" s="287">
        <f t="shared" si="14"/>
      </c>
      <c r="AM29" s="287">
        <f t="shared" si="15"/>
      </c>
      <c r="AN29" s="287">
        <f>IF(AND(COUNTA(#REF!,K29,M29)&lt;1,COUNTA(P29:W29)=2),"x","")</f>
      </c>
      <c r="AO29" s="105">
        <f t="shared" si="16"/>
      </c>
      <c r="AP29" s="183">
        <f t="shared" si="17"/>
      </c>
      <c r="AQ29" s="183"/>
    </row>
    <row r="30" spans="1:43" ht="34.5" customHeight="1">
      <c r="A30" s="103"/>
      <c r="J30" s="38"/>
      <c r="K30" s="108"/>
      <c r="L30" s="108"/>
      <c r="M30" s="25"/>
      <c r="N30" s="25"/>
      <c r="O30" s="25"/>
      <c r="P30" s="108"/>
      <c r="Q30" s="108"/>
      <c r="R30" s="25"/>
      <c r="S30" s="108"/>
      <c r="T30" s="108"/>
      <c r="U30" s="109"/>
      <c r="V30" s="109"/>
      <c r="W30" s="110"/>
      <c r="X30" s="267">
        <f t="shared" si="0"/>
      </c>
      <c r="Y30" s="287">
        <f t="shared" si="1"/>
      </c>
      <c r="Z30" s="287">
        <f t="shared" si="2"/>
      </c>
      <c r="AA30" s="287">
        <f t="shared" si="3"/>
      </c>
      <c r="AB30" s="287">
        <f t="shared" si="4"/>
      </c>
      <c r="AC30" s="287">
        <f t="shared" si="5"/>
      </c>
      <c r="AD30" s="287">
        <f t="shared" si="6"/>
      </c>
      <c r="AE30" s="287">
        <f t="shared" si="7"/>
      </c>
      <c r="AF30" s="287">
        <f t="shared" si="8"/>
      </c>
      <c r="AG30" s="287">
        <f t="shared" si="9"/>
      </c>
      <c r="AH30" s="287">
        <f t="shared" si="10"/>
      </c>
      <c r="AI30" s="287">
        <f t="shared" si="11"/>
      </c>
      <c r="AJ30" s="287">
        <f t="shared" si="12"/>
      </c>
      <c r="AK30" s="287">
        <f t="shared" si="13"/>
      </c>
      <c r="AL30" s="287">
        <f t="shared" si="14"/>
      </c>
      <c r="AM30" s="287">
        <f t="shared" si="15"/>
      </c>
      <c r="AN30" s="287">
        <f>IF(AND(COUNTA(#REF!,K30,M30)&lt;1,COUNTA(P30:W30)=2),"x","")</f>
      </c>
      <c r="AO30" s="105">
        <f t="shared" si="16"/>
      </c>
      <c r="AP30" s="183">
        <f t="shared" si="17"/>
      </c>
      <c r="AQ30" s="183"/>
    </row>
    <row r="31" spans="1:43" ht="34.5" customHeight="1">
      <c r="A31" s="103"/>
      <c r="J31" s="38"/>
      <c r="K31" s="108"/>
      <c r="L31" s="108"/>
      <c r="M31" s="25"/>
      <c r="N31" s="25"/>
      <c r="O31" s="25"/>
      <c r="P31" s="108"/>
      <c r="Q31" s="108"/>
      <c r="R31" s="25"/>
      <c r="S31" s="108"/>
      <c r="T31" s="108"/>
      <c r="U31" s="109"/>
      <c r="V31" s="109"/>
      <c r="W31" s="110"/>
      <c r="X31" s="267">
        <f t="shared" si="0"/>
      </c>
      <c r="Y31" s="287">
        <f t="shared" si="1"/>
      </c>
      <c r="Z31" s="287">
        <f t="shared" si="2"/>
      </c>
      <c r="AA31" s="287">
        <f t="shared" si="3"/>
      </c>
      <c r="AB31" s="287">
        <f t="shared" si="4"/>
      </c>
      <c r="AC31" s="287">
        <f t="shared" si="5"/>
      </c>
      <c r="AD31" s="287">
        <f t="shared" si="6"/>
      </c>
      <c r="AE31" s="287">
        <f t="shared" si="7"/>
      </c>
      <c r="AF31" s="287">
        <f t="shared" si="8"/>
      </c>
      <c r="AG31" s="287">
        <f t="shared" si="9"/>
      </c>
      <c r="AH31" s="287">
        <f t="shared" si="10"/>
      </c>
      <c r="AI31" s="287">
        <f t="shared" si="11"/>
      </c>
      <c r="AJ31" s="287">
        <f t="shared" si="12"/>
      </c>
      <c r="AK31" s="287">
        <f t="shared" si="13"/>
      </c>
      <c r="AL31" s="287">
        <f t="shared" si="14"/>
      </c>
      <c r="AM31" s="287">
        <f t="shared" si="15"/>
      </c>
      <c r="AN31" s="287">
        <f>IF(AND(COUNTA(#REF!,K31,M31)&lt;1,COUNTA(P31:W31)=2),"x","")</f>
      </c>
      <c r="AO31" s="105">
        <f t="shared" si="16"/>
      </c>
      <c r="AP31" s="183">
        <f t="shared" si="17"/>
      </c>
      <c r="AQ31" s="183"/>
    </row>
    <row r="32" spans="1:43" ht="34.5" customHeight="1">
      <c r="A32" s="103"/>
      <c r="J32" s="38"/>
      <c r="K32" s="108"/>
      <c r="L32" s="108"/>
      <c r="M32" s="25"/>
      <c r="N32" s="25"/>
      <c r="O32" s="25"/>
      <c r="P32" s="108"/>
      <c r="Q32" s="108"/>
      <c r="R32" s="25"/>
      <c r="S32" s="108"/>
      <c r="T32" s="108"/>
      <c r="U32" s="109"/>
      <c r="V32" s="109"/>
      <c r="W32" s="110"/>
      <c r="X32" s="267">
        <f t="shared" si="0"/>
      </c>
      <c r="Y32" s="287">
        <f t="shared" si="1"/>
      </c>
      <c r="Z32" s="287">
        <f t="shared" si="2"/>
      </c>
      <c r="AA32" s="287">
        <f t="shared" si="3"/>
      </c>
      <c r="AB32" s="287">
        <f t="shared" si="4"/>
      </c>
      <c r="AC32" s="287">
        <f t="shared" si="5"/>
      </c>
      <c r="AD32" s="287">
        <f t="shared" si="6"/>
      </c>
      <c r="AE32" s="287">
        <f t="shared" si="7"/>
      </c>
      <c r="AF32" s="287">
        <f t="shared" si="8"/>
      </c>
      <c r="AG32" s="287">
        <f t="shared" si="9"/>
      </c>
      <c r="AH32" s="287">
        <f t="shared" si="10"/>
      </c>
      <c r="AI32" s="287">
        <f t="shared" si="11"/>
      </c>
      <c r="AJ32" s="287">
        <f t="shared" si="12"/>
      </c>
      <c r="AK32" s="287">
        <f t="shared" si="13"/>
      </c>
      <c r="AL32" s="287">
        <f t="shared" si="14"/>
      </c>
      <c r="AM32" s="287">
        <f t="shared" si="15"/>
      </c>
      <c r="AN32" s="287">
        <f>IF(AND(COUNTA(#REF!,K32,M32)&lt;1,COUNTA(P32:W32)=2),"x","")</f>
      </c>
      <c r="AO32" s="105">
        <f t="shared" si="16"/>
      </c>
      <c r="AP32" s="183">
        <f t="shared" si="17"/>
      </c>
      <c r="AQ32" s="183"/>
    </row>
    <row r="33" spans="1:43" ht="34.5" customHeight="1">
      <c r="A33" s="103"/>
      <c r="J33" s="38"/>
      <c r="K33" s="108"/>
      <c r="L33" s="108"/>
      <c r="M33" s="25"/>
      <c r="N33" s="25"/>
      <c r="O33" s="25"/>
      <c r="P33" s="108"/>
      <c r="Q33" s="108"/>
      <c r="R33" s="25"/>
      <c r="S33" s="108"/>
      <c r="T33" s="108"/>
      <c r="U33" s="109"/>
      <c r="V33" s="109"/>
      <c r="W33" s="110"/>
      <c r="X33" s="267">
        <f t="shared" si="0"/>
      </c>
      <c r="Y33" s="287">
        <f t="shared" si="1"/>
      </c>
      <c r="Z33" s="287">
        <f t="shared" si="2"/>
      </c>
      <c r="AA33" s="287">
        <f t="shared" si="3"/>
      </c>
      <c r="AB33" s="287">
        <f t="shared" si="4"/>
      </c>
      <c r="AC33" s="287">
        <f t="shared" si="5"/>
      </c>
      <c r="AD33" s="287">
        <f t="shared" si="6"/>
      </c>
      <c r="AE33" s="287">
        <f t="shared" si="7"/>
      </c>
      <c r="AF33" s="287">
        <f t="shared" si="8"/>
      </c>
      <c r="AG33" s="287">
        <f t="shared" si="9"/>
      </c>
      <c r="AH33" s="287">
        <f t="shared" si="10"/>
      </c>
      <c r="AI33" s="287">
        <f t="shared" si="11"/>
      </c>
      <c r="AJ33" s="287">
        <f t="shared" si="12"/>
      </c>
      <c r="AK33" s="287">
        <f t="shared" si="13"/>
      </c>
      <c r="AL33" s="287">
        <f t="shared" si="14"/>
      </c>
      <c r="AM33" s="287">
        <f t="shared" si="15"/>
      </c>
      <c r="AN33" s="287">
        <f>IF(AND(COUNTA(#REF!,K33,M33)&lt;1,COUNTA(P33:W33)=2),"x","")</f>
      </c>
      <c r="AO33" s="105">
        <f t="shared" si="16"/>
      </c>
      <c r="AP33" s="183">
        <f t="shared" si="17"/>
      </c>
      <c r="AQ33" s="183"/>
    </row>
    <row r="34" spans="1:43" ht="34.5" customHeight="1">
      <c r="A34" s="103"/>
      <c r="J34" s="38"/>
      <c r="K34" s="108"/>
      <c r="L34" s="108"/>
      <c r="M34" s="25"/>
      <c r="N34" s="25"/>
      <c r="O34" s="25"/>
      <c r="P34" s="108"/>
      <c r="Q34" s="108"/>
      <c r="R34" s="25"/>
      <c r="S34" s="108"/>
      <c r="T34" s="108"/>
      <c r="U34" s="109"/>
      <c r="V34" s="109"/>
      <c r="W34" s="110"/>
      <c r="X34" s="267">
        <f t="shared" si="0"/>
      </c>
      <c r="Y34" s="287">
        <f t="shared" si="1"/>
      </c>
      <c r="Z34" s="287">
        <f t="shared" si="2"/>
      </c>
      <c r="AA34" s="287">
        <f t="shared" si="3"/>
      </c>
      <c r="AB34" s="287">
        <f t="shared" si="4"/>
      </c>
      <c r="AC34" s="287">
        <f t="shared" si="5"/>
      </c>
      <c r="AD34" s="287">
        <f t="shared" si="6"/>
      </c>
      <c r="AE34" s="287">
        <f t="shared" si="7"/>
      </c>
      <c r="AF34" s="287">
        <f t="shared" si="8"/>
      </c>
      <c r="AG34" s="287">
        <f t="shared" si="9"/>
      </c>
      <c r="AH34" s="287">
        <f t="shared" si="10"/>
      </c>
      <c r="AI34" s="287">
        <f t="shared" si="11"/>
      </c>
      <c r="AJ34" s="287">
        <f t="shared" si="12"/>
      </c>
      <c r="AK34" s="287">
        <f t="shared" si="13"/>
      </c>
      <c r="AL34" s="287">
        <f t="shared" si="14"/>
      </c>
      <c r="AM34" s="287">
        <f t="shared" si="15"/>
      </c>
      <c r="AN34" s="287">
        <f>IF(AND(COUNTA(#REF!,K34,M34)&lt;1,COUNTA(P34:W34)=2),"x","")</f>
      </c>
      <c r="AO34" s="105">
        <f t="shared" si="16"/>
      </c>
      <c r="AP34" s="183">
        <f t="shared" si="17"/>
      </c>
      <c r="AQ34" s="183"/>
    </row>
    <row r="35" spans="1:43" ht="34.5" customHeight="1">
      <c r="A35" s="103"/>
      <c r="J35" s="38"/>
      <c r="K35" s="108"/>
      <c r="L35" s="108"/>
      <c r="M35" s="25"/>
      <c r="N35" s="25"/>
      <c r="O35" s="25"/>
      <c r="P35" s="108"/>
      <c r="Q35" s="108"/>
      <c r="R35" s="25"/>
      <c r="S35" s="108"/>
      <c r="T35" s="108"/>
      <c r="U35" s="109"/>
      <c r="V35" s="109"/>
      <c r="W35" s="110"/>
      <c r="X35" s="267">
        <f t="shared" si="0"/>
      </c>
      <c r="Y35" s="287">
        <f t="shared" si="1"/>
      </c>
      <c r="Z35" s="287">
        <f t="shared" si="2"/>
      </c>
      <c r="AA35" s="287">
        <f t="shared" si="3"/>
      </c>
      <c r="AB35" s="287">
        <f t="shared" si="4"/>
      </c>
      <c r="AC35" s="287">
        <f t="shared" si="5"/>
      </c>
      <c r="AD35" s="287">
        <f t="shared" si="6"/>
      </c>
      <c r="AE35" s="287">
        <f t="shared" si="7"/>
      </c>
      <c r="AF35" s="287">
        <f t="shared" si="8"/>
      </c>
      <c r="AG35" s="287">
        <f t="shared" si="9"/>
      </c>
      <c r="AH35" s="287">
        <f t="shared" si="10"/>
      </c>
      <c r="AI35" s="287">
        <f t="shared" si="11"/>
      </c>
      <c r="AJ35" s="287">
        <f t="shared" si="12"/>
      </c>
      <c r="AK35" s="287">
        <f t="shared" si="13"/>
      </c>
      <c r="AL35" s="287">
        <f t="shared" si="14"/>
      </c>
      <c r="AM35" s="287">
        <f t="shared" si="15"/>
      </c>
      <c r="AN35" s="287">
        <f>IF(AND(COUNTA(#REF!,K35,M35)&lt;1,COUNTA(P35:W35)=2),"x","")</f>
      </c>
      <c r="AO35" s="105">
        <f t="shared" si="16"/>
      </c>
      <c r="AP35" s="183">
        <f t="shared" si="17"/>
      </c>
      <c r="AQ35" s="183"/>
    </row>
    <row r="36" spans="1:43" ht="34.5" customHeight="1">
      <c r="A36" s="103"/>
      <c r="J36" s="38"/>
      <c r="K36" s="108"/>
      <c r="L36" s="108"/>
      <c r="M36" s="25"/>
      <c r="N36" s="25"/>
      <c r="O36" s="25"/>
      <c r="P36" s="108"/>
      <c r="Q36" s="108"/>
      <c r="R36" s="25"/>
      <c r="S36" s="108"/>
      <c r="T36" s="108"/>
      <c r="U36" s="109"/>
      <c r="V36" s="109"/>
      <c r="W36" s="110"/>
      <c r="X36" s="267">
        <f t="shared" si="0"/>
      </c>
      <c r="Y36" s="287">
        <f t="shared" si="1"/>
      </c>
      <c r="Z36" s="287">
        <f t="shared" si="2"/>
      </c>
      <c r="AA36" s="287">
        <f t="shared" si="3"/>
      </c>
      <c r="AB36" s="287">
        <f t="shared" si="4"/>
      </c>
      <c r="AC36" s="287">
        <f t="shared" si="5"/>
      </c>
      <c r="AD36" s="287">
        <f t="shared" si="6"/>
      </c>
      <c r="AE36" s="287">
        <f t="shared" si="7"/>
      </c>
      <c r="AF36" s="287">
        <f t="shared" si="8"/>
      </c>
      <c r="AG36" s="287">
        <f t="shared" si="9"/>
      </c>
      <c r="AH36" s="287">
        <f t="shared" si="10"/>
      </c>
      <c r="AI36" s="287">
        <f t="shared" si="11"/>
      </c>
      <c r="AJ36" s="287">
        <f t="shared" si="12"/>
      </c>
      <c r="AK36" s="287">
        <f t="shared" si="13"/>
      </c>
      <c r="AL36" s="287">
        <f t="shared" si="14"/>
      </c>
      <c r="AM36" s="287">
        <f t="shared" si="15"/>
      </c>
      <c r="AN36" s="287">
        <f>IF(AND(COUNTA(#REF!,K36,M36)&lt;1,COUNTA(P36:W36)=2),"x","")</f>
      </c>
      <c r="AO36" s="105">
        <f t="shared" si="16"/>
      </c>
      <c r="AP36" s="183">
        <f t="shared" si="17"/>
      </c>
      <c r="AQ36" s="183"/>
    </row>
    <row r="37" spans="1:43" ht="34.5" customHeight="1" thickBot="1">
      <c r="A37" s="52"/>
      <c r="B37" s="53"/>
      <c r="C37" s="53"/>
      <c r="D37" s="53"/>
      <c r="E37" s="53"/>
      <c r="F37" s="53"/>
      <c r="G37" s="53"/>
      <c r="H37" s="53"/>
      <c r="I37" s="53"/>
      <c r="J37" s="53"/>
      <c r="K37" s="111"/>
      <c r="L37" s="111"/>
      <c r="M37" s="72"/>
      <c r="N37" s="72"/>
      <c r="O37" s="72"/>
      <c r="P37" s="111"/>
      <c r="Q37" s="111"/>
      <c r="R37" s="72"/>
      <c r="S37" s="111"/>
      <c r="T37" s="111"/>
      <c r="U37" s="112"/>
      <c r="V37" s="112"/>
      <c r="W37" s="113"/>
      <c r="X37" s="267">
        <f t="shared" si="0"/>
      </c>
      <c r="Y37" s="287">
        <f t="shared" si="1"/>
      </c>
      <c r="Z37" s="287">
        <f t="shared" si="2"/>
      </c>
      <c r="AA37" s="287">
        <f t="shared" si="3"/>
      </c>
      <c r="AB37" s="287">
        <f t="shared" si="4"/>
      </c>
      <c r="AC37" s="287">
        <f t="shared" si="5"/>
      </c>
      <c r="AD37" s="287">
        <f t="shared" si="6"/>
      </c>
      <c r="AE37" s="287">
        <f t="shared" si="7"/>
      </c>
      <c r="AF37" s="287">
        <f t="shared" si="8"/>
      </c>
      <c r="AG37" s="287">
        <f t="shared" si="9"/>
      </c>
      <c r="AH37" s="287">
        <f t="shared" si="10"/>
      </c>
      <c r="AI37" s="287">
        <f t="shared" si="11"/>
      </c>
      <c r="AJ37" s="287">
        <f t="shared" si="12"/>
      </c>
      <c r="AK37" s="287">
        <f t="shared" si="13"/>
      </c>
      <c r="AL37" s="287">
        <f t="shared" si="14"/>
      </c>
      <c r="AM37" s="287">
        <f t="shared" si="15"/>
      </c>
      <c r="AN37" s="287">
        <f>IF(AND(COUNTA(#REF!,K37,M37)&lt;1,COUNTA(P37:W37)=2),"x","")</f>
      </c>
      <c r="AO37" s="105">
        <f t="shared" si="16"/>
      </c>
      <c r="AP37" s="183">
        <f t="shared" si="17"/>
      </c>
      <c r="AQ37" s="183"/>
    </row>
    <row r="38" spans="1:43" ht="34.5" customHeight="1">
      <c r="A38" s="61"/>
      <c r="B38" s="61"/>
      <c r="C38" s="61"/>
      <c r="D38" s="61"/>
      <c r="E38" s="61"/>
      <c r="F38" s="61"/>
      <c r="G38" s="61"/>
      <c r="H38" s="61"/>
      <c r="I38" s="61"/>
      <c r="J38" s="61"/>
      <c r="K38" s="85"/>
      <c r="L38" s="85"/>
      <c r="M38" s="26"/>
      <c r="N38" s="26"/>
      <c r="O38" s="26"/>
      <c r="P38" s="85"/>
      <c r="Q38" s="85"/>
      <c r="R38" s="26"/>
      <c r="S38" s="85"/>
      <c r="T38" s="85"/>
      <c r="U38" s="86"/>
      <c r="V38" s="86"/>
      <c r="W38" s="102"/>
      <c r="X38" s="267">
        <f t="shared" si="0"/>
      </c>
      <c r="Y38" s="287">
        <f t="shared" si="1"/>
      </c>
      <c r="Z38" s="287">
        <f t="shared" si="2"/>
      </c>
      <c r="AA38" s="287">
        <f t="shared" si="3"/>
      </c>
      <c r="AB38" s="287">
        <f t="shared" si="4"/>
      </c>
      <c r="AC38" s="287">
        <f t="shared" si="5"/>
      </c>
      <c r="AD38" s="287">
        <f t="shared" si="6"/>
      </c>
      <c r="AE38" s="287">
        <f t="shared" si="7"/>
      </c>
      <c r="AF38" s="287">
        <f t="shared" si="8"/>
      </c>
      <c r="AG38" s="287">
        <f t="shared" si="9"/>
      </c>
      <c r="AH38" s="287">
        <f t="shared" si="10"/>
      </c>
      <c r="AI38" s="287">
        <f t="shared" si="11"/>
      </c>
      <c r="AJ38" s="287">
        <f t="shared" si="12"/>
      </c>
      <c r="AK38" s="287">
        <f t="shared" si="13"/>
      </c>
      <c r="AL38" s="287">
        <f t="shared" si="14"/>
      </c>
      <c r="AM38" s="287">
        <f t="shared" si="15"/>
      </c>
      <c r="AN38" s="287">
        <f>IF(AND(COUNTA(#REF!,K38,M38)&lt;1,COUNTA(P38:W38)=2),"x","")</f>
      </c>
      <c r="AO38" s="105">
        <f t="shared" si="16"/>
      </c>
      <c r="AP38" s="183">
        <f t="shared" si="17"/>
      </c>
      <c r="AQ38" s="183"/>
    </row>
    <row r="39" spans="10:43" ht="34.5" customHeight="1">
      <c r="J39" s="38"/>
      <c r="K39" s="108"/>
      <c r="L39" s="108"/>
      <c r="M39" s="25"/>
      <c r="N39" s="25"/>
      <c r="O39" s="25"/>
      <c r="P39" s="108"/>
      <c r="Q39" s="108"/>
      <c r="R39" s="25"/>
      <c r="S39" s="108"/>
      <c r="T39" s="108"/>
      <c r="U39" s="109"/>
      <c r="V39" s="109"/>
      <c r="W39" s="110"/>
      <c r="X39" s="267">
        <f t="shared" si="0"/>
      </c>
      <c r="Y39" s="287">
        <f t="shared" si="1"/>
      </c>
      <c r="Z39" s="287">
        <f t="shared" si="2"/>
      </c>
      <c r="AA39" s="287">
        <f t="shared" si="3"/>
      </c>
      <c r="AB39" s="287">
        <f t="shared" si="4"/>
      </c>
      <c r="AC39" s="287">
        <f t="shared" si="5"/>
      </c>
      <c r="AD39" s="287">
        <f t="shared" si="6"/>
      </c>
      <c r="AE39" s="287">
        <f t="shared" si="7"/>
      </c>
      <c r="AF39" s="287">
        <f t="shared" si="8"/>
      </c>
      <c r="AG39" s="287">
        <f t="shared" si="9"/>
      </c>
      <c r="AH39" s="287">
        <f t="shared" si="10"/>
      </c>
      <c r="AI39" s="287">
        <f t="shared" si="11"/>
      </c>
      <c r="AJ39" s="287">
        <f t="shared" si="12"/>
      </c>
      <c r="AK39" s="287">
        <f t="shared" si="13"/>
      </c>
      <c r="AL39" s="287">
        <f t="shared" si="14"/>
      </c>
      <c r="AM39" s="287">
        <f t="shared" si="15"/>
      </c>
      <c r="AN39" s="287">
        <f>IF(AND(COUNTA(#REF!,K39,M39)&lt;1,COUNTA(P39:W39)=2),"x","")</f>
      </c>
      <c r="AO39" s="105">
        <f t="shared" si="16"/>
      </c>
      <c r="AP39" s="183">
        <f t="shared" si="17"/>
      </c>
      <c r="AQ39" s="183"/>
    </row>
    <row r="40" spans="10:43" ht="34.5" customHeight="1">
      <c r="J40" s="38"/>
      <c r="K40" s="108"/>
      <c r="L40" s="108"/>
      <c r="M40" s="25"/>
      <c r="N40" s="25"/>
      <c r="O40" s="25"/>
      <c r="P40" s="108"/>
      <c r="Q40" s="108"/>
      <c r="R40" s="25"/>
      <c r="S40" s="108"/>
      <c r="T40" s="108"/>
      <c r="U40" s="109"/>
      <c r="V40" s="109"/>
      <c r="W40" s="110"/>
      <c r="X40" s="267">
        <f t="shared" si="0"/>
      </c>
      <c r="Y40" s="287">
        <f t="shared" si="1"/>
      </c>
      <c r="Z40" s="287">
        <f t="shared" si="2"/>
      </c>
      <c r="AA40" s="287">
        <f t="shared" si="3"/>
      </c>
      <c r="AB40" s="287">
        <f t="shared" si="4"/>
      </c>
      <c r="AC40" s="287">
        <f t="shared" si="5"/>
      </c>
      <c r="AD40" s="287">
        <f t="shared" si="6"/>
      </c>
      <c r="AE40" s="287">
        <f t="shared" si="7"/>
      </c>
      <c r="AF40" s="287">
        <f t="shared" si="8"/>
      </c>
      <c r="AG40" s="287">
        <f t="shared" si="9"/>
      </c>
      <c r="AH40" s="287">
        <f t="shared" si="10"/>
      </c>
      <c r="AI40" s="287">
        <f t="shared" si="11"/>
      </c>
      <c r="AJ40" s="287">
        <f t="shared" si="12"/>
      </c>
      <c r="AK40" s="287">
        <f t="shared" si="13"/>
      </c>
      <c r="AL40" s="287">
        <f t="shared" si="14"/>
      </c>
      <c r="AM40" s="287">
        <f t="shared" si="15"/>
      </c>
      <c r="AN40" s="287">
        <f>IF(AND(COUNTA(#REF!,K40,M40)&lt;1,COUNTA(P40:W40)=2),"x","")</f>
      </c>
      <c r="AO40" s="105">
        <f t="shared" si="16"/>
      </c>
      <c r="AP40" s="183">
        <f t="shared" si="17"/>
      </c>
      <c r="AQ40" s="183"/>
    </row>
    <row r="41" spans="10:43" ht="34.5" customHeight="1">
      <c r="J41" s="38"/>
      <c r="K41" s="108"/>
      <c r="L41" s="108"/>
      <c r="M41" s="25"/>
      <c r="N41" s="25"/>
      <c r="O41" s="25"/>
      <c r="P41" s="108"/>
      <c r="Q41" s="108"/>
      <c r="R41" s="25"/>
      <c r="S41" s="108"/>
      <c r="T41" s="108"/>
      <c r="U41" s="109"/>
      <c r="V41" s="109"/>
      <c r="W41" s="110"/>
      <c r="X41" s="267">
        <f t="shared" si="0"/>
      </c>
      <c r="Y41" s="287">
        <f t="shared" si="1"/>
      </c>
      <c r="Z41" s="287">
        <f t="shared" si="2"/>
      </c>
      <c r="AA41" s="287">
        <f t="shared" si="3"/>
      </c>
      <c r="AB41" s="287">
        <f t="shared" si="4"/>
      </c>
      <c r="AC41" s="287">
        <f t="shared" si="5"/>
      </c>
      <c r="AD41" s="287">
        <f t="shared" si="6"/>
      </c>
      <c r="AE41" s="287">
        <f t="shared" si="7"/>
      </c>
      <c r="AF41" s="287">
        <f t="shared" si="8"/>
      </c>
      <c r="AG41" s="287">
        <f t="shared" si="9"/>
      </c>
      <c r="AH41" s="287">
        <f t="shared" si="10"/>
      </c>
      <c r="AI41" s="287">
        <f t="shared" si="11"/>
      </c>
      <c r="AJ41" s="287">
        <f t="shared" si="12"/>
      </c>
      <c r="AK41" s="287">
        <f t="shared" si="13"/>
      </c>
      <c r="AL41" s="287">
        <f t="shared" si="14"/>
      </c>
      <c r="AM41" s="287">
        <f t="shared" si="15"/>
      </c>
      <c r="AN41" s="287">
        <f>IF(AND(COUNTA(#REF!,K41,M41)&lt;1,COUNTA(P41:W41)=2),"x","")</f>
      </c>
      <c r="AO41" s="105">
        <f t="shared" si="16"/>
      </c>
      <c r="AP41" s="183">
        <f t="shared" si="17"/>
      </c>
      <c r="AQ41" s="183"/>
    </row>
    <row r="42" spans="10:43" ht="34.5" customHeight="1">
      <c r="J42" s="38"/>
      <c r="K42" s="108"/>
      <c r="L42" s="108"/>
      <c r="M42" s="25"/>
      <c r="N42" s="25"/>
      <c r="O42" s="25"/>
      <c r="P42" s="108"/>
      <c r="Q42" s="108"/>
      <c r="R42" s="25"/>
      <c r="S42" s="108"/>
      <c r="T42" s="108"/>
      <c r="U42" s="109"/>
      <c r="V42" s="109"/>
      <c r="W42" s="110"/>
      <c r="X42" s="267">
        <f t="shared" si="0"/>
      </c>
      <c r="Y42" s="287">
        <f t="shared" si="1"/>
      </c>
      <c r="Z42" s="287">
        <f t="shared" si="2"/>
      </c>
      <c r="AA42" s="287">
        <f t="shared" si="3"/>
      </c>
      <c r="AB42" s="287">
        <f t="shared" si="4"/>
      </c>
      <c r="AC42" s="287">
        <f t="shared" si="5"/>
      </c>
      <c r="AD42" s="287">
        <f t="shared" si="6"/>
      </c>
      <c r="AE42" s="287">
        <f t="shared" si="7"/>
      </c>
      <c r="AF42" s="287">
        <f t="shared" si="8"/>
      </c>
      <c r="AG42" s="287">
        <f t="shared" si="9"/>
      </c>
      <c r="AH42" s="287">
        <f t="shared" si="10"/>
      </c>
      <c r="AI42" s="287">
        <f t="shared" si="11"/>
      </c>
      <c r="AJ42" s="287">
        <f t="shared" si="12"/>
      </c>
      <c r="AK42" s="287">
        <f t="shared" si="13"/>
      </c>
      <c r="AL42" s="287">
        <f t="shared" si="14"/>
      </c>
      <c r="AM42" s="287">
        <f t="shared" si="15"/>
      </c>
      <c r="AN42" s="287">
        <f>IF(AND(COUNTA(#REF!,K42,M42)&lt;1,COUNTA(P42:W42)=2),"x","")</f>
      </c>
      <c r="AO42" s="105">
        <f t="shared" si="16"/>
      </c>
      <c r="AP42" s="183">
        <f t="shared" si="17"/>
      </c>
      <c r="AQ42" s="183"/>
    </row>
    <row r="43" spans="10:43" ht="34.5" customHeight="1">
      <c r="J43" s="38"/>
      <c r="K43" s="108"/>
      <c r="L43" s="108"/>
      <c r="M43" s="25"/>
      <c r="N43" s="25"/>
      <c r="O43" s="25"/>
      <c r="P43" s="108"/>
      <c r="Q43" s="108"/>
      <c r="R43" s="25"/>
      <c r="S43" s="108"/>
      <c r="T43" s="108"/>
      <c r="U43" s="109"/>
      <c r="V43" s="109"/>
      <c r="W43" s="110"/>
      <c r="X43" s="267">
        <f t="shared" si="0"/>
      </c>
      <c r="Y43" s="287">
        <f t="shared" si="1"/>
      </c>
      <c r="Z43" s="287">
        <f t="shared" si="2"/>
      </c>
      <c r="AA43" s="287">
        <f t="shared" si="3"/>
      </c>
      <c r="AB43" s="287">
        <f t="shared" si="4"/>
      </c>
      <c r="AC43" s="287">
        <f t="shared" si="5"/>
      </c>
      <c r="AD43" s="287">
        <f t="shared" si="6"/>
      </c>
      <c r="AE43" s="287">
        <f t="shared" si="7"/>
      </c>
      <c r="AF43" s="287">
        <f t="shared" si="8"/>
      </c>
      <c r="AG43" s="287">
        <f t="shared" si="9"/>
      </c>
      <c r="AH43" s="287">
        <f t="shared" si="10"/>
      </c>
      <c r="AI43" s="287">
        <f t="shared" si="11"/>
      </c>
      <c r="AJ43" s="287">
        <f t="shared" si="12"/>
      </c>
      <c r="AK43" s="287">
        <f t="shared" si="13"/>
      </c>
      <c r="AL43" s="287">
        <f t="shared" si="14"/>
      </c>
      <c r="AM43" s="287">
        <f t="shared" si="15"/>
      </c>
      <c r="AN43" s="287">
        <f>IF(AND(COUNTA(#REF!,K43,M43)&lt;1,COUNTA(P43:W43)=2),"x","")</f>
      </c>
      <c r="AO43" s="105">
        <f t="shared" si="16"/>
      </c>
      <c r="AP43" s="183">
        <f t="shared" si="17"/>
      </c>
      <c r="AQ43" s="183"/>
    </row>
    <row r="44" spans="10:43" ht="34.5" customHeight="1">
      <c r="J44" s="38"/>
      <c r="K44" s="108"/>
      <c r="L44" s="108"/>
      <c r="M44" s="25"/>
      <c r="N44" s="25"/>
      <c r="O44" s="25"/>
      <c r="P44" s="108"/>
      <c r="Q44" s="108"/>
      <c r="R44" s="25"/>
      <c r="S44" s="108"/>
      <c r="T44" s="108"/>
      <c r="U44" s="109"/>
      <c r="V44" s="109"/>
      <c r="W44" s="110"/>
      <c r="X44" s="267">
        <f t="shared" si="0"/>
      </c>
      <c r="Y44" s="287">
        <f t="shared" si="1"/>
      </c>
      <c r="Z44" s="287">
        <f t="shared" si="2"/>
      </c>
      <c r="AA44" s="287">
        <f t="shared" si="3"/>
      </c>
      <c r="AB44" s="287">
        <f t="shared" si="4"/>
      </c>
      <c r="AC44" s="287">
        <f t="shared" si="5"/>
      </c>
      <c r="AD44" s="287">
        <f t="shared" si="6"/>
      </c>
      <c r="AE44" s="287">
        <f t="shared" si="7"/>
      </c>
      <c r="AF44" s="287">
        <f t="shared" si="8"/>
      </c>
      <c r="AG44" s="287">
        <f t="shared" si="9"/>
      </c>
      <c r="AH44" s="287">
        <f t="shared" si="10"/>
      </c>
      <c r="AI44" s="287">
        <f t="shared" si="11"/>
      </c>
      <c r="AJ44" s="287">
        <f t="shared" si="12"/>
      </c>
      <c r="AK44" s="287">
        <f t="shared" si="13"/>
      </c>
      <c r="AL44" s="287">
        <f t="shared" si="14"/>
      </c>
      <c r="AM44" s="287">
        <f t="shared" si="15"/>
      </c>
      <c r="AN44" s="287">
        <f>IF(AND(COUNTA(#REF!,K44,M44)&lt;1,COUNTA(P44:W44)=2),"x","")</f>
      </c>
      <c r="AO44" s="105">
        <f t="shared" si="16"/>
      </c>
      <c r="AP44" s="183">
        <f t="shared" si="17"/>
      </c>
      <c r="AQ44" s="183"/>
    </row>
    <row r="45" spans="10:43" ht="34.5" customHeight="1">
      <c r="J45" s="38"/>
      <c r="K45" s="108"/>
      <c r="L45" s="108"/>
      <c r="M45" s="25"/>
      <c r="N45" s="25"/>
      <c r="O45" s="25"/>
      <c r="P45" s="108"/>
      <c r="Q45" s="108"/>
      <c r="R45" s="25"/>
      <c r="S45" s="108"/>
      <c r="T45" s="108"/>
      <c r="U45" s="109"/>
      <c r="V45" s="109"/>
      <c r="W45" s="110"/>
      <c r="X45" s="267">
        <f t="shared" si="0"/>
      </c>
      <c r="Y45" s="287">
        <f t="shared" si="1"/>
      </c>
      <c r="Z45" s="287">
        <f t="shared" si="2"/>
      </c>
      <c r="AA45" s="287">
        <f t="shared" si="3"/>
      </c>
      <c r="AB45" s="287">
        <f t="shared" si="4"/>
      </c>
      <c r="AC45" s="287">
        <f t="shared" si="5"/>
      </c>
      <c r="AD45" s="287">
        <f t="shared" si="6"/>
      </c>
      <c r="AE45" s="287">
        <f t="shared" si="7"/>
      </c>
      <c r="AF45" s="287">
        <f t="shared" si="8"/>
      </c>
      <c r="AG45" s="287">
        <f t="shared" si="9"/>
      </c>
      <c r="AH45" s="287">
        <f t="shared" si="10"/>
      </c>
      <c r="AI45" s="287">
        <f t="shared" si="11"/>
      </c>
      <c r="AJ45" s="287">
        <f t="shared" si="12"/>
      </c>
      <c r="AK45" s="287">
        <f t="shared" si="13"/>
      </c>
      <c r="AL45" s="287">
        <f t="shared" si="14"/>
      </c>
      <c r="AM45" s="287">
        <f t="shared" si="15"/>
      </c>
      <c r="AN45" s="287">
        <f>IF(AND(COUNTA(#REF!,K45,M45)&lt;1,COUNTA(P45:W45)=2),"x","")</f>
      </c>
      <c r="AO45" s="105">
        <f t="shared" si="16"/>
      </c>
      <c r="AP45" s="183">
        <f t="shared" si="17"/>
      </c>
      <c r="AQ45" s="183"/>
    </row>
    <row r="46" spans="10:43" ht="34.5" customHeight="1">
      <c r="J46" s="38"/>
      <c r="K46" s="108"/>
      <c r="L46" s="108"/>
      <c r="M46" s="25"/>
      <c r="N46" s="25"/>
      <c r="O46" s="25"/>
      <c r="P46" s="108"/>
      <c r="Q46" s="108"/>
      <c r="R46" s="25"/>
      <c r="S46" s="108"/>
      <c r="T46" s="108"/>
      <c r="U46" s="109"/>
      <c r="V46" s="109"/>
      <c r="W46" s="110"/>
      <c r="X46" s="267">
        <f t="shared" si="0"/>
      </c>
      <c r="Y46" s="287">
        <f t="shared" si="1"/>
      </c>
      <c r="Z46" s="287">
        <f t="shared" si="2"/>
      </c>
      <c r="AA46" s="287">
        <f t="shared" si="3"/>
      </c>
      <c r="AB46" s="287">
        <f t="shared" si="4"/>
      </c>
      <c r="AC46" s="287">
        <f t="shared" si="5"/>
      </c>
      <c r="AD46" s="287">
        <f t="shared" si="6"/>
      </c>
      <c r="AE46" s="287">
        <f t="shared" si="7"/>
      </c>
      <c r="AF46" s="287">
        <f t="shared" si="8"/>
      </c>
      <c r="AG46" s="287">
        <f t="shared" si="9"/>
      </c>
      <c r="AH46" s="287">
        <f t="shared" si="10"/>
      </c>
      <c r="AI46" s="287">
        <f t="shared" si="11"/>
      </c>
      <c r="AJ46" s="287">
        <f t="shared" si="12"/>
      </c>
      <c r="AK46" s="287">
        <f t="shared" si="13"/>
      </c>
      <c r="AL46" s="287">
        <f t="shared" si="14"/>
      </c>
      <c r="AM46" s="287">
        <f t="shared" si="15"/>
      </c>
      <c r="AN46" s="287">
        <f>IF(AND(COUNTA(#REF!,K46,M46)&lt;1,COUNTA(P46:W46)=2),"x","")</f>
      </c>
      <c r="AO46" s="105">
        <f t="shared" si="16"/>
      </c>
      <c r="AP46" s="183">
        <f t="shared" si="17"/>
      </c>
      <c r="AQ46" s="183"/>
    </row>
    <row r="47" spans="10:43" ht="34.5" customHeight="1">
      <c r="J47" s="38"/>
      <c r="K47" s="108"/>
      <c r="L47" s="108"/>
      <c r="M47" s="25"/>
      <c r="N47" s="25"/>
      <c r="O47" s="25"/>
      <c r="P47" s="108"/>
      <c r="Q47" s="108"/>
      <c r="R47" s="25"/>
      <c r="S47" s="108"/>
      <c r="T47" s="108"/>
      <c r="U47" s="109"/>
      <c r="V47" s="109"/>
      <c r="W47" s="110"/>
      <c r="X47" s="267">
        <f t="shared" si="0"/>
      </c>
      <c r="Y47" s="287">
        <f t="shared" si="1"/>
      </c>
      <c r="Z47" s="287">
        <f t="shared" si="2"/>
      </c>
      <c r="AA47" s="287">
        <f t="shared" si="3"/>
      </c>
      <c r="AB47" s="287">
        <f t="shared" si="4"/>
      </c>
      <c r="AC47" s="287">
        <f t="shared" si="5"/>
      </c>
      <c r="AD47" s="287">
        <f t="shared" si="6"/>
      </c>
      <c r="AE47" s="287">
        <f t="shared" si="7"/>
      </c>
      <c r="AF47" s="287">
        <f t="shared" si="8"/>
      </c>
      <c r="AG47" s="287">
        <f t="shared" si="9"/>
      </c>
      <c r="AH47" s="287">
        <f t="shared" si="10"/>
      </c>
      <c r="AI47" s="287">
        <f t="shared" si="11"/>
      </c>
      <c r="AJ47" s="287">
        <f t="shared" si="12"/>
      </c>
      <c r="AK47" s="287">
        <f t="shared" si="13"/>
      </c>
      <c r="AL47" s="287">
        <f t="shared" si="14"/>
      </c>
      <c r="AM47" s="287">
        <f t="shared" si="15"/>
      </c>
      <c r="AN47" s="287">
        <f>IF(AND(COUNTA(#REF!,K47,M47)&lt;1,COUNTA(P47:W47)=2),"x","")</f>
      </c>
      <c r="AO47" s="105">
        <f t="shared" si="16"/>
      </c>
      <c r="AP47" s="183">
        <f t="shared" si="17"/>
      </c>
      <c r="AQ47" s="183"/>
    </row>
    <row r="48" spans="10:43" ht="34.5" customHeight="1">
      <c r="J48" s="38"/>
      <c r="K48" s="108"/>
      <c r="L48" s="108"/>
      <c r="M48" s="25"/>
      <c r="N48" s="25"/>
      <c r="O48" s="25"/>
      <c r="P48" s="108"/>
      <c r="Q48" s="108"/>
      <c r="R48" s="25"/>
      <c r="S48" s="108"/>
      <c r="T48" s="108"/>
      <c r="U48" s="109"/>
      <c r="V48" s="109"/>
      <c r="W48" s="110"/>
      <c r="X48" s="267">
        <f t="shared" si="0"/>
      </c>
      <c r="Y48" s="287">
        <f t="shared" si="1"/>
      </c>
      <c r="Z48" s="287">
        <f t="shared" si="2"/>
      </c>
      <c r="AA48" s="287">
        <f t="shared" si="3"/>
      </c>
      <c r="AB48" s="287">
        <f t="shared" si="4"/>
      </c>
      <c r="AC48" s="287">
        <f t="shared" si="5"/>
      </c>
      <c r="AD48" s="287">
        <f t="shared" si="6"/>
      </c>
      <c r="AE48" s="287">
        <f t="shared" si="7"/>
      </c>
      <c r="AF48" s="287">
        <f t="shared" si="8"/>
      </c>
      <c r="AG48" s="287">
        <f t="shared" si="9"/>
      </c>
      <c r="AH48" s="287">
        <f t="shared" si="10"/>
      </c>
      <c r="AI48" s="287">
        <f t="shared" si="11"/>
      </c>
      <c r="AJ48" s="287">
        <f t="shared" si="12"/>
      </c>
      <c r="AK48" s="287">
        <f t="shared" si="13"/>
      </c>
      <c r="AL48" s="287">
        <f t="shared" si="14"/>
      </c>
      <c r="AM48" s="287">
        <f t="shared" si="15"/>
      </c>
      <c r="AN48" s="287">
        <f>IF(AND(COUNTA(#REF!,K48,M48)&lt;1,COUNTA(P48:W48)=2),"x","")</f>
      </c>
      <c r="AO48" s="105">
        <f t="shared" si="16"/>
      </c>
      <c r="AP48" s="183">
        <f t="shared" si="17"/>
      </c>
      <c r="AQ48" s="183"/>
    </row>
    <row r="49" spans="10:43" ht="34.5" customHeight="1">
      <c r="J49" s="38"/>
      <c r="K49" s="108"/>
      <c r="L49" s="108"/>
      <c r="M49" s="25"/>
      <c r="N49" s="25"/>
      <c r="O49" s="25"/>
      <c r="P49" s="108"/>
      <c r="Q49" s="108"/>
      <c r="R49" s="25"/>
      <c r="S49" s="108"/>
      <c r="T49" s="108"/>
      <c r="U49" s="109"/>
      <c r="V49" s="109"/>
      <c r="W49" s="110"/>
      <c r="X49" s="267">
        <f t="shared" si="0"/>
      </c>
      <c r="Y49" s="287">
        <f t="shared" si="1"/>
      </c>
      <c r="Z49" s="287">
        <f t="shared" si="2"/>
      </c>
      <c r="AA49" s="287">
        <f t="shared" si="3"/>
      </c>
      <c r="AB49" s="287">
        <f t="shared" si="4"/>
      </c>
      <c r="AC49" s="287">
        <f t="shared" si="5"/>
      </c>
      <c r="AD49" s="287">
        <f t="shared" si="6"/>
      </c>
      <c r="AE49" s="287">
        <f t="shared" si="7"/>
      </c>
      <c r="AF49" s="287">
        <f t="shared" si="8"/>
      </c>
      <c r="AG49" s="287">
        <f t="shared" si="9"/>
      </c>
      <c r="AH49" s="287">
        <f t="shared" si="10"/>
      </c>
      <c r="AI49" s="287">
        <f t="shared" si="11"/>
      </c>
      <c r="AJ49" s="287">
        <f t="shared" si="12"/>
      </c>
      <c r="AK49" s="287">
        <f t="shared" si="13"/>
      </c>
      <c r="AL49" s="287">
        <f t="shared" si="14"/>
      </c>
      <c r="AM49" s="287">
        <f t="shared" si="15"/>
      </c>
      <c r="AN49" s="287">
        <f>IF(AND(COUNTA(#REF!,K49,M49)&lt;1,COUNTA(P49:W49)=2),"x","")</f>
      </c>
      <c r="AO49" s="105">
        <f t="shared" si="16"/>
      </c>
      <c r="AP49" s="183">
        <f t="shared" si="17"/>
      </c>
      <c r="AQ49" s="183"/>
    </row>
    <row r="50" spans="10:43" ht="34.5" customHeight="1">
      <c r="J50" s="38"/>
      <c r="K50" s="108"/>
      <c r="L50" s="108"/>
      <c r="M50" s="25"/>
      <c r="N50" s="25"/>
      <c r="O50" s="25"/>
      <c r="P50" s="108"/>
      <c r="Q50" s="108"/>
      <c r="R50" s="25"/>
      <c r="S50" s="108"/>
      <c r="T50" s="108"/>
      <c r="U50" s="109"/>
      <c r="V50" s="109"/>
      <c r="W50" s="110"/>
      <c r="X50" s="267">
        <f t="shared" si="0"/>
      </c>
      <c r="Y50" s="287">
        <f t="shared" si="1"/>
      </c>
      <c r="Z50" s="287">
        <f t="shared" si="2"/>
      </c>
      <c r="AA50" s="287">
        <f t="shared" si="3"/>
      </c>
      <c r="AB50" s="287">
        <f t="shared" si="4"/>
      </c>
      <c r="AC50" s="287">
        <f t="shared" si="5"/>
      </c>
      <c r="AD50" s="287">
        <f t="shared" si="6"/>
      </c>
      <c r="AE50" s="287">
        <f t="shared" si="7"/>
      </c>
      <c r="AF50" s="287">
        <f t="shared" si="8"/>
      </c>
      <c r="AG50" s="287">
        <f t="shared" si="9"/>
      </c>
      <c r="AH50" s="287">
        <f t="shared" si="10"/>
      </c>
      <c r="AI50" s="287">
        <f t="shared" si="11"/>
      </c>
      <c r="AJ50" s="287">
        <f t="shared" si="12"/>
      </c>
      <c r="AK50" s="287">
        <f t="shared" si="13"/>
      </c>
      <c r="AL50" s="287">
        <f t="shared" si="14"/>
      </c>
      <c r="AM50" s="287">
        <f t="shared" si="15"/>
      </c>
      <c r="AN50" s="287">
        <f>IF(AND(COUNTA(#REF!,K50,M50)&lt;1,COUNTA(P50:W50)=2),"x","")</f>
      </c>
      <c r="AO50" s="105">
        <f t="shared" si="16"/>
      </c>
      <c r="AP50" s="183">
        <f t="shared" si="17"/>
      </c>
      <c r="AQ50" s="183"/>
    </row>
    <row r="51" spans="1:43" ht="34.5" customHeight="1">
      <c r="A51" s="103"/>
      <c r="K51" s="83"/>
      <c r="L51" s="83"/>
      <c r="M51" s="25"/>
      <c r="N51" s="26"/>
      <c r="O51" s="25"/>
      <c r="P51" s="85"/>
      <c r="Q51" s="85"/>
      <c r="R51" s="25"/>
      <c r="S51" s="85"/>
      <c r="T51" s="85"/>
      <c r="U51" s="86"/>
      <c r="V51" s="86"/>
      <c r="W51" s="102"/>
      <c r="X51" s="267">
        <f t="shared" si="0"/>
      </c>
      <c r="Y51" s="287">
        <f t="shared" si="1"/>
      </c>
      <c r="Z51" s="287">
        <f t="shared" si="2"/>
      </c>
      <c r="AA51" s="287">
        <f t="shared" si="3"/>
      </c>
      <c r="AB51" s="287">
        <f t="shared" si="4"/>
      </c>
      <c r="AC51" s="287">
        <f t="shared" si="5"/>
      </c>
      <c r="AD51" s="287">
        <f t="shared" si="6"/>
      </c>
      <c r="AE51" s="287">
        <f t="shared" si="7"/>
      </c>
      <c r="AF51" s="287">
        <f t="shared" si="8"/>
      </c>
      <c r="AG51" s="287">
        <f t="shared" si="9"/>
      </c>
      <c r="AH51" s="287">
        <f t="shared" si="10"/>
      </c>
      <c r="AI51" s="287">
        <f t="shared" si="11"/>
      </c>
      <c r="AJ51" s="287">
        <f t="shared" si="12"/>
      </c>
      <c r="AK51" s="287">
        <f t="shared" si="13"/>
      </c>
      <c r="AL51" s="287">
        <f t="shared" si="14"/>
      </c>
      <c r="AM51" s="287">
        <f t="shared" si="15"/>
      </c>
      <c r="AN51" s="287">
        <f>IF(AND(COUNTA(#REF!,K51,M51)&lt;1,COUNTA(P51:W51)=2),"x","")</f>
      </c>
      <c r="AO51" s="105">
        <f t="shared" si="16"/>
      </c>
      <c r="AP51" s="183">
        <f t="shared" si="17"/>
      </c>
      <c r="AQ51" s="183"/>
    </row>
    <row r="52" spans="1:43" ht="34.5" customHeight="1">
      <c r="A52" s="103"/>
      <c r="K52" s="83"/>
      <c r="L52" s="83"/>
      <c r="M52" s="25"/>
      <c r="N52" s="26"/>
      <c r="O52" s="25"/>
      <c r="P52" s="85"/>
      <c r="Q52" s="85"/>
      <c r="R52" s="25"/>
      <c r="S52" s="85"/>
      <c r="T52" s="85"/>
      <c r="U52" s="86"/>
      <c r="V52" s="86"/>
      <c r="W52" s="102"/>
      <c r="X52" s="267">
        <f t="shared" si="0"/>
      </c>
      <c r="Y52" s="287">
        <f t="shared" si="1"/>
      </c>
      <c r="Z52" s="287">
        <f t="shared" si="2"/>
      </c>
      <c r="AA52" s="287">
        <f t="shared" si="3"/>
      </c>
      <c r="AB52" s="287">
        <f t="shared" si="4"/>
      </c>
      <c r="AC52" s="287">
        <f t="shared" si="5"/>
      </c>
      <c r="AD52" s="287">
        <f t="shared" si="6"/>
      </c>
      <c r="AE52" s="287">
        <f t="shared" si="7"/>
      </c>
      <c r="AF52" s="287">
        <f t="shared" si="8"/>
      </c>
      <c r="AG52" s="287">
        <f t="shared" si="9"/>
      </c>
      <c r="AH52" s="287">
        <f t="shared" si="10"/>
      </c>
      <c r="AI52" s="287">
        <f t="shared" si="11"/>
      </c>
      <c r="AJ52" s="287">
        <f t="shared" si="12"/>
      </c>
      <c r="AK52" s="287">
        <f t="shared" si="13"/>
      </c>
      <c r="AL52" s="287">
        <f t="shared" si="14"/>
      </c>
      <c r="AM52" s="287">
        <f t="shared" si="15"/>
      </c>
      <c r="AN52" s="287">
        <f>IF(AND(COUNTA(#REF!,K52,M52)&lt;1,COUNTA(P52:W52)=2),"x","")</f>
      </c>
      <c r="AO52" s="105">
        <f t="shared" si="16"/>
      </c>
      <c r="AP52" s="183">
        <f t="shared" si="17"/>
      </c>
      <c r="AQ52" s="183"/>
    </row>
    <row r="53" spans="1:43" ht="34.5" customHeight="1">
      <c r="A53" s="103"/>
      <c r="K53" s="83"/>
      <c r="L53" s="83"/>
      <c r="M53" s="25"/>
      <c r="N53" s="26"/>
      <c r="O53" s="25"/>
      <c r="P53" s="85"/>
      <c r="Q53" s="85"/>
      <c r="R53" s="25"/>
      <c r="S53" s="85"/>
      <c r="T53" s="85"/>
      <c r="U53" s="86"/>
      <c r="V53" s="86"/>
      <c r="W53" s="102"/>
      <c r="X53" s="267">
        <f t="shared" si="0"/>
      </c>
      <c r="Y53" s="287">
        <f t="shared" si="1"/>
      </c>
      <c r="Z53" s="287">
        <f t="shared" si="2"/>
      </c>
      <c r="AA53" s="287">
        <f t="shared" si="3"/>
      </c>
      <c r="AB53" s="287">
        <f t="shared" si="4"/>
      </c>
      <c r="AC53" s="287">
        <f t="shared" si="5"/>
      </c>
      <c r="AD53" s="287">
        <f t="shared" si="6"/>
      </c>
      <c r="AE53" s="287">
        <f t="shared" si="7"/>
      </c>
      <c r="AF53" s="287">
        <f t="shared" si="8"/>
      </c>
      <c r="AG53" s="287">
        <f t="shared" si="9"/>
      </c>
      <c r="AH53" s="287">
        <f t="shared" si="10"/>
      </c>
      <c r="AI53" s="287">
        <f t="shared" si="11"/>
      </c>
      <c r="AJ53" s="287">
        <f t="shared" si="12"/>
      </c>
      <c r="AK53" s="287">
        <f t="shared" si="13"/>
      </c>
      <c r="AL53" s="287">
        <f t="shared" si="14"/>
      </c>
      <c r="AM53" s="287">
        <f t="shared" si="15"/>
      </c>
      <c r="AN53" s="287">
        <f>IF(AND(COUNTA(#REF!,K53,M53)&lt;1,COUNTA(P53:W53)=2),"x","")</f>
      </c>
      <c r="AO53" s="105">
        <f t="shared" si="16"/>
      </c>
      <c r="AP53" s="183">
        <f t="shared" si="17"/>
      </c>
      <c r="AQ53" s="183"/>
    </row>
    <row r="54" spans="1:43" ht="34.5" customHeight="1">
      <c r="A54" s="103"/>
      <c r="K54" s="83"/>
      <c r="L54" s="83"/>
      <c r="M54" s="25"/>
      <c r="N54" s="26"/>
      <c r="O54" s="25"/>
      <c r="P54" s="85"/>
      <c r="Q54" s="85"/>
      <c r="R54" s="25"/>
      <c r="S54" s="85"/>
      <c r="T54" s="85"/>
      <c r="U54" s="86"/>
      <c r="V54" s="86"/>
      <c r="W54" s="102"/>
      <c r="X54" s="267">
        <f t="shared" si="0"/>
      </c>
      <c r="Y54" s="287">
        <f t="shared" si="1"/>
      </c>
      <c r="Z54" s="287">
        <f t="shared" si="2"/>
      </c>
      <c r="AA54" s="287">
        <f t="shared" si="3"/>
      </c>
      <c r="AB54" s="287">
        <f t="shared" si="4"/>
      </c>
      <c r="AC54" s="287">
        <f t="shared" si="5"/>
      </c>
      <c r="AD54" s="287">
        <f t="shared" si="6"/>
      </c>
      <c r="AE54" s="287">
        <f t="shared" si="7"/>
      </c>
      <c r="AF54" s="287">
        <f t="shared" si="8"/>
      </c>
      <c r="AG54" s="287">
        <f t="shared" si="9"/>
      </c>
      <c r="AH54" s="287">
        <f t="shared" si="10"/>
      </c>
      <c r="AI54" s="287">
        <f t="shared" si="11"/>
      </c>
      <c r="AJ54" s="287">
        <f t="shared" si="12"/>
      </c>
      <c r="AK54" s="287">
        <f t="shared" si="13"/>
      </c>
      <c r="AL54" s="287">
        <f t="shared" si="14"/>
      </c>
      <c r="AM54" s="287">
        <f t="shared" si="15"/>
      </c>
      <c r="AN54" s="287">
        <f>IF(AND(COUNTA(#REF!,K54,M54)&lt;1,COUNTA(P54:W54)=2),"x","")</f>
      </c>
      <c r="AO54" s="105">
        <f t="shared" si="16"/>
      </c>
      <c r="AP54" s="183">
        <f t="shared" si="17"/>
      </c>
      <c r="AQ54" s="183"/>
    </row>
    <row r="55" spans="1:43" ht="34.5" customHeight="1">
      <c r="A55" s="103"/>
      <c r="K55" s="83"/>
      <c r="L55" s="83"/>
      <c r="M55" s="25"/>
      <c r="N55" s="26"/>
      <c r="O55" s="25"/>
      <c r="P55" s="85"/>
      <c r="Q55" s="85"/>
      <c r="R55" s="25"/>
      <c r="S55" s="85"/>
      <c r="T55" s="85"/>
      <c r="U55" s="86"/>
      <c r="V55" s="86"/>
      <c r="W55" s="102"/>
      <c r="X55" s="267">
        <f t="shared" si="0"/>
      </c>
      <c r="Y55" s="287">
        <f t="shared" si="1"/>
      </c>
      <c r="Z55" s="287">
        <f t="shared" si="2"/>
      </c>
      <c r="AA55" s="287">
        <f t="shared" si="3"/>
      </c>
      <c r="AB55" s="287">
        <f t="shared" si="4"/>
      </c>
      <c r="AC55" s="287">
        <f t="shared" si="5"/>
      </c>
      <c r="AD55" s="287">
        <f t="shared" si="6"/>
      </c>
      <c r="AE55" s="287">
        <f t="shared" si="7"/>
      </c>
      <c r="AF55" s="287">
        <f t="shared" si="8"/>
      </c>
      <c r="AG55" s="287">
        <f t="shared" si="9"/>
      </c>
      <c r="AH55" s="287">
        <f t="shared" si="10"/>
      </c>
      <c r="AI55" s="287">
        <f t="shared" si="11"/>
      </c>
      <c r="AJ55" s="287">
        <f t="shared" si="12"/>
      </c>
      <c r="AK55" s="287">
        <f t="shared" si="13"/>
      </c>
      <c r="AL55" s="287">
        <f t="shared" si="14"/>
      </c>
      <c r="AM55" s="287">
        <f t="shared" si="15"/>
      </c>
      <c r="AN55" s="287">
        <f>IF(AND(COUNTA(#REF!,K55,M55)&lt;1,COUNTA(P55:W55)=2),"x","")</f>
      </c>
      <c r="AO55" s="105">
        <f t="shared" si="16"/>
      </c>
      <c r="AP55" s="183">
        <f t="shared" si="17"/>
      </c>
      <c r="AQ55" s="183"/>
    </row>
    <row r="56" spans="1:43" ht="34.5" customHeight="1">
      <c r="A56" s="103"/>
      <c r="K56" s="83"/>
      <c r="L56" s="83"/>
      <c r="M56" s="25"/>
      <c r="N56" s="26"/>
      <c r="O56" s="25"/>
      <c r="P56" s="85"/>
      <c r="Q56" s="85"/>
      <c r="R56" s="25"/>
      <c r="S56" s="85"/>
      <c r="T56" s="85"/>
      <c r="U56" s="86"/>
      <c r="V56" s="86"/>
      <c r="W56" s="102"/>
      <c r="X56" s="267">
        <f t="shared" si="0"/>
      </c>
      <c r="Y56" s="287">
        <f t="shared" si="1"/>
      </c>
      <c r="Z56" s="287">
        <f t="shared" si="2"/>
      </c>
      <c r="AA56" s="287">
        <f t="shared" si="3"/>
      </c>
      <c r="AB56" s="287">
        <f t="shared" si="4"/>
      </c>
      <c r="AC56" s="287">
        <f t="shared" si="5"/>
      </c>
      <c r="AD56" s="287">
        <f t="shared" si="6"/>
      </c>
      <c r="AE56" s="287">
        <f t="shared" si="7"/>
      </c>
      <c r="AF56" s="287">
        <f t="shared" si="8"/>
      </c>
      <c r="AG56" s="287">
        <f t="shared" si="9"/>
      </c>
      <c r="AH56" s="287">
        <f t="shared" si="10"/>
      </c>
      <c r="AI56" s="287">
        <f t="shared" si="11"/>
      </c>
      <c r="AJ56" s="287">
        <f t="shared" si="12"/>
      </c>
      <c r="AK56" s="287">
        <f t="shared" si="13"/>
      </c>
      <c r="AL56" s="287">
        <f t="shared" si="14"/>
      </c>
      <c r="AM56" s="287">
        <f t="shared" si="15"/>
      </c>
      <c r="AN56" s="287">
        <f>IF(AND(COUNTA(#REF!,K56,M56)&lt;1,COUNTA(P56:W56)=2),"x","")</f>
      </c>
      <c r="AO56" s="105">
        <f t="shared" si="16"/>
      </c>
      <c r="AP56" s="183">
        <f t="shared" si="17"/>
      </c>
      <c r="AQ56" s="183"/>
    </row>
    <row r="57" spans="1:43" ht="34.5" customHeight="1">
      <c r="A57" s="103"/>
      <c r="K57" s="83"/>
      <c r="L57" s="83"/>
      <c r="M57" s="25"/>
      <c r="N57" s="26"/>
      <c r="O57" s="25"/>
      <c r="P57" s="85"/>
      <c r="Q57" s="85"/>
      <c r="R57" s="25"/>
      <c r="S57" s="85"/>
      <c r="T57" s="85"/>
      <c r="U57" s="86"/>
      <c r="V57" s="86"/>
      <c r="W57" s="102"/>
      <c r="X57" s="267">
        <f t="shared" si="0"/>
      </c>
      <c r="Y57" s="287">
        <f t="shared" si="1"/>
      </c>
      <c r="Z57" s="287">
        <f t="shared" si="2"/>
      </c>
      <c r="AA57" s="287">
        <f t="shared" si="3"/>
      </c>
      <c r="AB57" s="287">
        <f t="shared" si="4"/>
      </c>
      <c r="AC57" s="287">
        <f t="shared" si="5"/>
      </c>
      <c r="AD57" s="287">
        <f t="shared" si="6"/>
      </c>
      <c r="AE57" s="287">
        <f t="shared" si="7"/>
      </c>
      <c r="AF57" s="287">
        <f t="shared" si="8"/>
      </c>
      <c r="AG57" s="287">
        <f t="shared" si="9"/>
      </c>
      <c r="AH57" s="287">
        <f t="shared" si="10"/>
      </c>
      <c r="AI57" s="287">
        <f t="shared" si="11"/>
      </c>
      <c r="AJ57" s="287">
        <f t="shared" si="12"/>
      </c>
      <c r="AK57" s="287">
        <f t="shared" si="13"/>
      </c>
      <c r="AL57" s="287">
        <f t="shared" si="14"/>
      </c>
      <c r="AM57" s="287">
        <f t="shared" si="15"/>
      </c>
      <c r="AN57" s="287">
        <f>IF(AND(COUNTA(#REF!,K57,M57)&lt;1,COUNTA(P57:W57)=2),"x","")</f>
      </c>
      <c r="AO57" s="105">
        <f t="shared" si="16"/>
      </c>
      <c r="AP57" s="183">
        <f t="shared" si="17"/>
      </c>
      <c r="AQ57" s="183"/>
    </row>
    <row r="58" spans="1:43" ht="34.5" customHeight="1">
      <c r="A58" s="103"/>
      <c r="K58" s="83"/>
      <c r="L58" s="83"/>
      <c r="M58" s="25"/>
      <c r="N58" s="26"/>
      <c r="O58" s="25"/>
      <c r="P58" s="85"/>
      <c r="Q58" s="85"/>
      <c r="R58" s="25"/>
      <c r="S58" s="85"/>
      <c r="T58" s="85"/>
      <c r="U58" s="86"/>
      <c r="V58" s="86"/>
      <c r="W58" s="102"/>
      <c r="X58" s="267">
        <f t="shared" si="0"/>
      </c>
      <c r="Y58" s="287">
        <f t="shared" si="1"/>
      </c>
      <c r="Z58" s="287">
        <f t="shared" si="2"/>
      </c>
      <c r="AA58" s="287">
        <f t="shared" si="3"/>
      </c>
      <c r="AB58" s="287">
        <f t="shared" si="4"/>
      </c>
      <c r="AC58" s="287">
        <f t="shared" si="5"/>
      </c>
      <c r="AD58" s="287">
        <f t="shared" si="6"/>
      </c>
      <c r="AE58" s="287">
        <f t="shared" si="7"/>
      </c>
      <c r="AF58" s="287">
        <f t="shared" si="8"/>
      </c>
      <c r="AG58" s="287">
        <f t="shared" si="9"/>
      </c>
      <c r="AH58" s="287">
        <f t="shared" si="10"/>
      </c>
      <c r="AI58" s="287">
        <f t="shared" si="11"/>
      </c>
      <c r="AJ58" s="287">
        <f t="shared" si="12"/>
      </c>
      <c r="AK58" s="287">
        <f t="shared" si="13"/>
      </c>
      <c r="AL58" s="287">
        <f t="shared" si="14"/>
      </c>
      <c r="AM58" s="287">
        <f t="shared" si="15"/>
      </c>
      <c r="AN58" s="287">
        <f>IF(AND(COUNTA(#REF!,K58,M58)&lt;1,COUNTA(P58:W58)=2),"x","")</f>
      </c>
      <c r="AO58" s="105">
        <f t="shared" si="16"/>
      </c>
      <c r="AP58" s="183">
        <f t="shared" si="17"/>
      </c>
      <c r="AQ58" s="183"/>
    </row>
    <row r="59" spans="1:43" ht="34.5" customHeight="1">
      <c r="A59" s="103"/>
      <c r="K59" s="83"/>
      <c r="L59" s="83"/>
      <c r="M59" s="25"/>
      <c r="N59" s="26"/>
      <c r="O59" s="25"/>
      <c r="P59" s="85"/>
      <c r="Q59" s="85"/>
      <c r="R59" s="25"/>
      <c r="S59" s="85"/>
      <c r="T59" s="85"/>
      <c r="U59" s="86"/>
      <c r="V59" s="86"/>
      <c r="W59" s="102"/>
      <c r="X59" s="267">
        <f t="shared" si="0"/>
      </c>
      <c r="Y59" s="287">
        <f t="shared" si="1"/>
      </c>
      <c r="Z59" s="287">
        <f t="shared" si="2"/>
      </c>
      <c r="AA59" s="287">
        <f t="shared" si="3"/>
      </c>
      <c r="AB59" s="287">
        <f t="shared" si="4"/>
      </c>
      <c r="AC59" s="287">
        <f t="shared" si="5"/>
      </c>
      <c r="AD59" s="287">
        <f t="shared" si="6"/>
      </c>
      <c r="AE59" s="287">
        <f t="shared" si="7"/>
      </c>
      <c r="AF59" s="287">
        <f t="shared" si="8"/>
      </c>
      <c r="AG59" s="287">
        <f t="shared" si="9"/>
      </c>
      <c r="AH59" s="287">
        <f t="shared" si="10"/>
      </c>
      <c r="AI59" s="287">
        <f t="shared" si="11"/>
      </c>
      <c r="AJ59" s="287">
        <f t="shared" si="12"/>
      </c>
      <c r="AK59" s="287">
        <f t="shared" si="13"/>
      </c>
      <c r="AL59" s="287">
        <f t="shared" si="14"/>
      </c>
      <c r="AM59" s="287">
        <f t="shared" si="15"/>
      </c>
      <c r="AN59" s="287">
        <f>IF(AND(COUNTA(#REF!,K59,M59)&lt;1,COUNTA(P59:W59)=2),"x","")</f>
      </c>
      <c r="AO59" s="105">
        <f t="shared" si="16"/>
      </c>
      <c r="AP59" s="183">
        <f t="shared" si="17"/>
      </c>
      <c r="AQ59" s="183"/>
    </row>
    <row r="60" spans="1:43" ht="34.5" customHeight="1">
      <c r="A60" s="103"/>
      <c r="K60" s="83"/>
      <c r="L60" s="83"/>
      <c r="M60" s="25"/>
      <c r="N60" s="26"/>
      <c r="O60" s="25"/>
      <c r="P60" s="85"/>
      <c r="Q60" s="85"/>
      <c r="R60" s="25"/>
      <c r="S60" s="85"/>
      <c r="T60" s="85"/>
      <c r="U60" s="86"/>
      <c r="V60" s="86"/>
      <c r="W60" s="102"/>
      <c r="X60" s="267">
        <f t="shared" si="0"/>
      </c>
      <c r="Y60" s="287">
        <f t="shared" si="1"/>
      </c>
      <c r="Z60" s="287">
        <f t="shared" si="2"/>
      </c>
      <c r="AA60" s="287">
        <f t="shared" si="3"/>
      </c>
      <c r="AB60" s="287">
        <f t="shared" si="4"/>
      </c>
      <c r="AC60" s="287">
        <f t="shared" si="5"/>
      </c>
      <c r="AD60" s="287">
        <f t="shared" si="6"/>
      </c>
      <c r="AE60" s="287">
        <f t="shared" si="7"/>
      </c>
      <c r="AF60" s="287">
        <f t="shared" si="8"/>
      </c>
      <c r="AG60" s="287">
        <f t="shared" si="9"/>
      </c>
      <c r="AH60" s="287">
        <f t="shared" si="10"/>
      </c>
      <c r="AI60" s="287">
        <f t="shared" si="11"/>
      </c>
      <c r="AJ60" s="287">
        <f t="shared" si="12"/>
      </c>
      <c r="AK60" s="287">
        <f t="shared" si="13"/>
      </c>
      <c r="AL60" s="287">
        <f t="shared" si="14"/>
      </c>
      <c r="AM60" s="287">
        <f t="shared" si="15"/>
      </c>
      <c r="AN60" s="287">
        <f>IF(AND(COUNTA(#REF!,K60,M60)&lt;1,COUNTA(P60:W60)=2),"x","")</f>
      </c>
      <c r="AO60" s="105">
        <f t="shared" si="16"/>
      </c>
      <c r="AP60" s="183">
        <f t="shared" si="17"/>
      </c>
      <c r="AQ60" s="183"/>
    </row>
    <row r="61" spans="1:43" ht="34.5" customHeight="1">
      <c r="A61" s="103"/>
      <c r="K61" s="83"/>
      <c r="L61" s="83"/>
      <c r="M61" s="25"/>
      <c r="N61" s="26"/>
      <c r="O61" s="25"/>
      <c r="P61" s="85"/>
      <c r="Q61" s="85"/>
      <c r="R61" s="25"/>
      <c r="S61" s="85"/>
      <c r="T61" s="85"/>
      <c r="U61" s="86"/>
      <c r="V61" s="86"/>
      <c r="W61" s="102"/>
      <c r="X61" s="267">
        <f t="shared" si="0"/>
      </c>
      <c r="Y61" s="287">
        <f t="shared" si="1"/>
      </c>
      <c r="Z61" s="287">
        <f t="shared" si="2"/>
      </c>
      <c r="AA61" s="287">
        <f t="shared" si="3"/>
      </c>
      <c r="AB61" s="287">
        <f t="shared" si="4"/>
      </c>
      <c r="AC61" s="287">
        <f t="shared" si="5"/>
      </c>
      <c r="AD61" s="287">
        <f t="shared" si="6"/>
      </c>
      <c r="AE61" s="287">
        <f t="shared" si="7"/>
      </c>
      <c r="AF61" s="287">
        <f t="shared" si="8"/>
      </c>
      <c r="AG61" s="287">
        <f t="shared" si="9"/>
      </c>
      <c r="AH61" s="287">
        <f t="shared" si="10"/>
      </c>
      <c r="AI61" s="287">
        <f t="shared" si="11"/>
      </c>
      <c r="AJ61" s="287">
        <f t="shared" si="12"/>
      </c>
      <c r="AK61" s="287">
        <f t="shared" si="13"/>
      </c>
      <c r="AL61" s="287">
        <f t="shared" si="14"/>
      </c>
      <c r="AM61" s="287">
        <f t="shared" si="15"/>
      </c>
      <c r="AN61" s="287">
        <f>IF(AND(COUNTA(#REF!,K61,M61)&lt;1,COUNTA(P61:W61)=2),"x","")</f>
      </c>
      <c r="AO61" s="105">
        <f t="shared" si="16"/>
      </c>
      <c r="AP61" s="183">
        <f t="shared" si="17"/>
      </c>
      <c r="AQ61" s="183"/>
    </row>
    <row r="62" spans="1:43" ht="34.5" customHeight="1">
      <c r="A62" s="103"/>
      <c r="K62" s="83"/>
      <c r="L62" s="83"/>
      <c r="M62" s="25"/>
      <c r="N62" s="26"/>
      <c r="O62" s="25"/>
      <c r="P62" s="85"/>
      <c r="Q62" s="85"/>
      <c r="R62" s="25"/>
      <c r="S62" s="85"/>
      <c r="T62" s="85"/>
      <c r="U62" s="86"/>
      <c r="V62" s="86"/>
      <c r="W62" s="102"/>
      <c r="X62" s="267">
        <f t="shared" si="0"/>
      </c>
      <c r="Y62" s="287">
        <f t="shared" si="1"/>
      </c>
      <c r="Z62" s="287">
        <f t="shared" si="2"/>
      </c>
      <c r="AA62" s="287">
        <f t="shared" si="3"/>
      </c>
      <c r="AB62" s="287">
        <f t="shared" si="4"/>
      </c>
      <c r="AC62" s="287">
        <f t="shared" si="5"/>
      </c>
      <c r="AD62" s="287">
        <f t="shared" si="6"/>
      </c>
      <c r="AE62" s="287">
        <f t="shared" si="7"/>
      </c>
      <c r="AF62" s="287">
        <f t="shared" si="8"/>
      </c>
      <c r="AG62" s="287">
        <f t="shared" si="9"/>
      </c>
      <c r="AH62" s="287">
        <f t="shared" si="10"/>
      </c>
      <c r="AI62" s="287">
        <f t="shared" si="11"/>
      </c>
      <c r="AJ62" s="287">
        <f t="shared" si="12"/>
      </c>
      <c r="AK62" s="287">
        <f t="shared" si="13"/>
      </c>
      <c r="AL62" s="287">
        <f t="shared" si="14"/>
      </c>
      <c r="AM62" s="287">
        <f t="shared" si="15"/>
      </c>
      <c r="AN62" s="287">
        <f>IF(AND(COUNTA(#REF!,K62,M62)&lt;1,COUNTA(P62:W62)=2),"x","")</f>
      </c>
      <c r="AO62" s="105">
        <f t="shared" si="16"/>
      </c>
      <c r="AP62" s="183">
        <f t="shared" si="17"/>
      </c>
      <c r="AQ62" s="183"/>
    </row>
    <row r="63" spans="1:43" ht="34.5" customHeight="1">
      <c r="A63" s="103"/>
      <c r="K63" s="83"/>
      <c r="L63" s="83"/>
      <c r="M63" s="84"/>
      <c r="N63" s="85"/>
      <c r="O63" s="85"/>
      <c r="P63" s="85"/>
      <c r="Q63" s="85"/>
      <c r="R63" s="25"/>
      <c r="S63" s="85"/>
      <c r="T63" s="85"/>
      <c r="U63" s="86"/>
      <c r="V63" s="86"/>
      <c r="W63" s="102"/>
      <c r="X63" s="267">
        <f t="shared" si="0"/>
      </c>
      <c r="Y63" s="287">
        <f t="shared" si="1"/>
      </c>
      <c r="Z63" s="287">
        <f t="shared" si="2"/>
      </c>
      <c r="AA63" s="287">
        <f t="shared" si="3"/>
      </c>
      <c r="AB63" s="287">
        <f t="shared" si="4"/>
      </c>
      <c r="AC63" s="287">
        <f t="shared" si="5"/>
      </c>
      <c r="AD63" s="287">
        <f t="shared" si="6"/>
      </c>
      <c r="AE63" s="287">
        <f t="shared" si="7"/>
      </c>
      <c r="AF63" s="287">
        <f t="shared" si="8"/>
      </c>
      <c r="AG63" s="287">
        <f t="shared" si="9"/>
      </c>
      <c r="AH63" s="287">
        <f t="shared" si="10"/>
      </c>
      <c r="AI63" s="287">
        <f t="shared" si="11"/>
      </c>
      <c r="AJ63" s="287">
        <f t="shared" si="12"/>
      </c>
      <c r="AK63" s="287">
        <f t="shared" si="13"/>
      </c>
      <c r="AL63" s="287">
        <f t="shared" si="14"/>
      </c>
      <c r="AM63" s="287">
        <f t="shared" si="15"/>
      </c>
      <c r="AN63" s="287">
        <f>IF(AND(COUNTA(#REF!,K63,M63)&lt;1,COUNTA(P63:W63)=2),"x","")</f>
      </c>
      <c r="AO63" s="105">
        <f t="shared" si="16"/>
      </c>
      <c r="AP63" s="183">
        <f t="shared" si="17"/>
      </c>
      <c r="AQ63" s="183"/>
    </row>
    <row r="64" spans="1:43" ht="34.5" customHeight="1">
      <c r="A64" s="103"/>
      <c r="K64" s="83"/>
      <c r="L64" s="83"/>
      <c r="M64" s="84"/>
      <c r="N64" s="85"/>
      <c r="O64" s="85"/>
      <c r="P64" s="85"/>
      <c r="Q64" s="85"/>
      <c r="R64" s="25"/>
      <c r="S64" s="85"/>
      <c r="T64" s="85"/>
      <c r="U64" s="86"/>
      <c r="V64" s="86"/>
      <c r="W64" s="102"/>
      <c r="X64" s="267">
        <f t="shared" si="0"/>
      </c>
      <c r="Y64" s="287">
        <f t="shared" si="1"/>
      </c>
      <c r="Z64" s="287">
        <f t="shared" si="2"/>
      </c>
      <c r="AA64" s="287">
        <f t="shared" si="3"/>
      </c>
      <c r="AB64" s="287">
        <f t="shared" si="4"/>
      </c>
      <c r="AC64" s="287">
        <f t="shared" si="5"/>
      </c>
      <c r="AD64" s="287">
        <f t="shared" si="6"/>
      </c>
      <c r="AE64" s="287">
        <f t="shared" si="7"/>
      </c>
      <c r="AF64" s="287">
        <f t="shared" si="8"/>
      </c>
      <c r="AG64" s="287">
        <f t="shared" si="9"/>
      </c>
      <c r="AH64" s="287">
        <f t="shared" si="10"/>
      </c>
      <c r="AI64" s="287">
        <f t="shared" si="11"/>
      </c>
      <c r="AJ64" s="287">
        <f t="shared" si="12"/>
      </c>
      <c r="AK64" s="287">
        <f t="shared" si="13"/>
      </c>
      <c r="AL64" s="287">
        <f t="shared" si="14"/>
      </c>
      <c r="AM64" s="287">
        <f t="shared" si="15"/>
      </c>
      <c r="AN64" s="287">
        <f>IF(AND(COUNTA(#REF!,K64,M64)&lt;1,COUNTA(P64:W64)=2),"x","")</f>
      </c>
      <c r="AO64" s="105">
        <f t="shared" si="16"/>
      </c>
      <c r="AP64" s="183">
        <f t="shared" si="17"/>
      </c>
      <c r="AQ64" s="183"/>
    </row>
    <row r="65" spans="1:43" ht="34.5" customHeight="1">
      <c r="A65" s="103"/>
      <c r="K65" s="83"/>
      <c r="L65" s="83"/>
      <c r="M65" s="84"/>
      <c r="N65" s="85"/>
      <c r="O65" s="85"/>
      <c r="P65" s="85"/>
      <c r="Q65" s="85"/>
      <c r="R65" s="25"/>
      <c r="S65" s="85"/>
      <c r="T65" s="85"/>
      <c r="U65" s="86"/>
      <c r="V65" s="86"/>
      <c r="W65" s="102"/>
      <c r="X65" s="267">
        <f t="shared" si="0"/>
      </c>
      <c r="Y65" s="287">
        <f t="shared" si="1"/>
      </c>
      <c r="Z65" s="287">
        <f t="shared" si="2"/>
      </c>
      <c r="AA65" s="287">
        <f t="shared" si="3"/>
      </c>
      <c r="AB65" s="287">
        <f t="shared" si="4"/>
      </c>
      <c r="AC65" s="287">
        <f t="shared" si="5"/>
      </c>
      <c r="AD65" s="287">
        <f t="shared" si="6"/>
      </c>
      <c r="AE65" s="287">
        <f t="shared" si="7"/>
      </c>
      <c r="AF65" s="287">
        <f t="shared" si="8"/>
      </c>
      <c r="AG65" s="287">
        <f t="shared" si="9"/>
      </c>
      <c r="AH65" s="287">
        <f t="shared" si="10"/>
      </c>
      <c r="AI65" s="287">
        <f t="shared" si="11"/>
      </c>
      <c r="AJ65" s="287">
        <f t="shared" si="12"/>
      </c>
      <c r="AK65" s="287">
        <f t="shared" si="13"/>
      </c>
      <c r="AL65" s="287">
        <f t="shared" si="14"/>
      </c>
      <c r="AM65" s="287">
        <f t="shared" si="15"/>
      </c>
      <c r="AN65" s="287">
        <f>IF(AND(COUNTA(#REF!,K65,M65)&lt;1,COUNTA(P65:W65)=2),"x","")</f>
      </c>
      <c r="AO65" s="105">
        <f t="shared" si="16"/>
      </c>
      <c r="AP65" s="183">
        <f t="shared" si="17"/>
      </c>
      <c r="AQ65" s="183"/>
    </row>
    <row r="66" spans="1:43" ht="34.5" customHeight="1">
      <c r="A66" s="103"/>
      <c r="K66" s="83"/>
      <c r="L66" s="83"/>
      <c r="M66" s="84"/>
      <c r="N66" s="85"/>
      <c r="O66" s="85"/>
      <c r="P66" s="85"/>
      <c r="Q66" s="85"/>
      <c r="R66" s="25"/>
      <c r="S66" s="85"/>
      <c r="T66" s="85"/>
      <c r="U66" s="86"/>
      <c r="V66" s="86"/>
      <c r="W66" s="102"/>
      <c r="X66" s="267">
        <f t="shared" si="0"/>
      </c>
      <c r="Y66" s="287">
        <f t="shared" si="1"/>
      </c>
      <c r="Z66" s="287">
        <f t="shared" si="2"/>
      </c>
      <c r="AA66" s="287">
        <f t="shared" si="3"/>
      </c>
      <c r="AB66" s="287">
        <f t="shared" si="4"/>
      </c>
      <c r="AC66" s="287">
        <f t="shared" si="5"/>
      </c>
      <c r="AD66" s="287">
        <f t="shared" si="6"/>
      </c>
      <c r="AE66" s="287">
        <f t="shared" si="7"/>
      </c>
      <c r="AF66" s="287">
        <f t="shared" si="8"/>
      </c>
      <c r="AG66" s="287">
        <f t="shared" si="9"/>
      </c>
      <c r="AH66" s="287">
        <f t="shared" si="10"/>
      </c>
      <c r="AI66" s="287">
        <f t="shared" si="11"/>
      </c>
      <c r="AJ66" s="287">
        <f t="shared" si="12"/>
      </c>
      <c r="AK66" s="287">
        <f t="shared" si="13"/>
      </c>
      <c r="AL66" s="287">
        <f t="shared" si="14"/>
      </c>
      <c r="AM66" s="287">
        <f t="shared" si="15"/>
      </c>
      <c r="AN66" s="287">
        <f>IF(AND(COUNTA(#REF!,K66,M66)&lt;1,COUNTA(P66:W66)=2),"x","")</f>
      </c>
      <c r="AO66" s="105">
        <f t="shared" si="16"/>
      </c>
      <c r="AP66" s="183">
        <f t="shared" si="17"/>
      </c>
      <c r="AQ66" s="183"/>
    </row>
    <row r="67" spans="1:43" ht="34.5" customHeight="1">
      <c r="A67" s="103"/>
      <c r="K67" s="83"/>
      <c r="L67" s="83"/>
      <c r="M67" s="84"/>
      <c r="N67" s="85"/>
      <c r="O67" s="85"/>
      <c r="P67" s="85"/>
      <c r="Q67" s="85"/>
      <c r="R67" s="25"/>
      <c r="S67" s="85"/>
      <c r="T67" s="85"/>
      <c r="U67" s="86"/>
      <c r="V67" s="86"/>
      <c r="W67" s="102"/>
      <c r="X67" s="267">
        <f t="shared" si="0"/>
      </c>
      <c r="Y67" s="287">
        <f t="shared" si="1"/>
      </c>
      <c r="Z67" s="287">
        <f t="shared" si="2"/>
      </c>
      <c r="AA67" s="287">
        <f t="shared" si="3"/>
      </c>
      <c r="AB67" s="287">
        <f t="shared" si="4"/>
      </c>
      <c r="AC67" s="287">
        <f t="shared" si="5"/>
      </c>
      <c r="AD67" s="287">
        <f t="shared" si="6"/>
      </c>
      <c r="AE67" s="287">
        <f t="shared" si="7"/>
      </c>
      <c r="AF67" s="287">
        <f t="shared" si="8"/>
      </c>
      <c r="AG67" s="287">
        <f t="shared" si="9"/>
      </c>
      <c r="AH67" s="287">
        <f t="shared" si="10"/>
      </c>
      <c r="AI67" s="287">
        <f t="shared" si="11"/>
      </c>
      <c r="AJ67" s="287">
        <f t="shared" si="12"/>
      </c>
      <c r="AK67" s="287">
        <f t="shared" si="13"/>
      </c>
      <c r="AL67" s="287">
        <f t="shared" si="14"/>
      </c>
      <c r="AM67" s="287">
        <f t="shared" si="15"/>
      </c>
      <c r="AN67" s="287">
        <f>IF(AND(COUNTA(#REF!,K67,M67)&lt;1,COUNTA(P67:W67)=2),"x","")</f>
      </c>
      <c r="AO67" s="105">
        <f t="shared" si="16"/>
      </c>
      <c r="AP67" s="183">
        <f t="shared" si="17"/>
      </c>
      <c r="AQ67" s="183"/>
    </row>
    <row r="68" spans="1:43" ht="34.5" customHeight="1">
      <c r="A68" s="103"/>
      <c r="L68" s="309"/>
      <c r="M68" s="26"/>
      <c r="N68" s="85"/>
      <c r="O68" s="85"/>
      <c r="R68" s="25"/>
      <c r="W68" s="104"/>
      <c r="X68" s="267">
        <f t="shared" si="0"/>
      </c>
      <c r="Y68" s="287">
        <f t="shared" si="1"/>
      </c>
      <c r="Z68" s="287">
        <f t="shared" si="2"/>
      </c>
      <c r="AA68" s="287">
        <f t="shared" si="3"/>
      </c>
      <c r="AB68" s="287">
        <f t="shared" si="4"/>
      </c>
      <c r="AC68" s="287">
        <f t="shared" si="5"/>
      </c>
      <c r="AD68" s="287">
        <f t="shared" si="6"/>
      </c>
      <c r="AE68" s="287">
        <f t="shared" si="7"/>
      </c>
      <c r="AF68" s="287">
        <f t="shared" si="8"/>
      </c>
      <c r="AG68" s="287">
        <f t="shared" si="9"/>
      </c>
      <c r="AH68" s="287">
        <f t="shared" si="10"/>
      </c>
      <c r="AI68" s="287">
        <f t="shared" si="11"/>
      </c>
      <c r="AJ68" s="287">
        <f t="shared" si="12"/>
      </c>
      <c r="AK68" s="287">
        <f t="shared" si="13"/>
      </c>
      <c r="AL68" s="287">
        <f t="shared" si="14"/>
      </c>
      <c r="AM68" s="287">
        <f t="shared" si="15"/>
      </c>
      <c r="AN68" s="287">
        <f>IF(AND(COUNTA(#REF!,K68,M68)&lt;1,COUNTA(P68:W68)=2),"x","")</f>
      </c>
      <c r="AO68" s="105">
        <f t="shared" si="16"/>
      </c>
      <c r="AP68" s="183">
        <f t="shared" si="17"/>
      </c>
      <c r="AQ68" s="183"/>
    </row>
    <row r="69" spans="1:43" ht="34.5" customHeight="1">
      <c r="A69" s="103"/>
      <c r="L69" s="309"/>
      <c r="M69" s="26"/>
      <c r="N69" s="85"/>
      <c r="O69" s="85"/>
      <c r="R69" s="25"/>
      <c r="W69" s="104"/>
      <c r="X69" s="267">
        <f t="shared" si="0"/>
      </c>
      <c r="Y69" s="287">
        <f t="shared" si="1"/>
      </c>
      <c r="Z69" s="287">
        <f t="shared" si="2"/>
      </c>
      <c r="AA69" s="287">
        <f t="shared" si="3"/>
      </c>
      <c r="AB69" s="287">
        <f t="shared" si="4"/>
      </c>
      <c r="AC69" s="287">
        <f t="shared" si="5"/>
      </c>
      <c r="AD69" s="287">
        <f t="shared" si="6"/>
      </c>
      <c r="AE69" s="287">
        <f t="shared" si="7"/>
      </c>
      <c r="AF69" s="287">
        <f t="shared" si="8"/>
      </c>
      <c r="AG69" s="287">
        <f t="shared" si="9"/>
      </c>
      <c r="AH69" s="287">
        <f t="shared" si="10"/>
      </c>
      <c r="AI69" s="287">
        <f t="shared" si="11"/>
      </c>
      <c r="AJ69" s="287">
        <f t="shared" si="12"/>
      </c>
      <c r="AK69" s="287">
        <f t="shared" si="13"/>
      </c>
      <c r="AL69" s="287">
        <f t="shared" si="14"/>
      </c>
      <c r="AM69" s="287">
        <f t="shared" si="15"/>
      </c>
      <c r="AN69" s="287">
        <f>IF(AND(COUNTA(#REF!,K69,M69)&lt;1,COUNTA(P69:W69)=2),"x","")</f>
      </c>
      <c r="AO69" s="105">
        <f t="shared" si="16"/>
      </c>
      <c r="AP69" s="183">
        <f t="shared" si="17"/>
      </c>
      <c r="AQ69" s="183"/>
    </row>
    <row r="70" spans="1:43" ht="34.5" customHeight="1">
      <c r="A70" s="103"/>
      <c r="L70" s="309"/>
      <c r="M70" s="26"/>
      <c r="N70" s="85"/>
      <c r="O70" s="85"/>
      <c r="R70" s="25"/>
      <c r="W70" s="104"/>
      <c r="X70" s="267">
        <f t="shared" si="0"/>
      </c>
      <c r="Y70" s="287">
        <f t="shared" si="1"/>
      </c>
      <c r="Z70" s="287">
        <f t="shared" si="2"/>
      </c>
      <c r="AA70" s="287">
        <f t="shared" si="3"/>
      </c>
      <c r="AB70" s="287">
        <f t="shared" si="4"/>
      </c>
      <c r="AC70" s="287">
        <f t="shared" si="5"/>
      </c>
      <c r="AD70" s="287">
        <f t="shared" si="6"/>
      </c>
      <c r="AE70" s="287">
        <f t="shared" si="7"/>
      </c>
      <c r="AF70" s="287">
        <f t="shared" si="8"/>
      </c>
      <c r="AG70" s="287">
        <f t="shared" si="9"/>
      </c>
      <c r="AH70" s="287">
        <f t="shared" si="10"/>
      </c>
      <c r="AI70" s="287">
        <f t="shared" si="11"/>
      </c>
      <c r="AJ70" s="287">
        <f t="shared" si="12"/>
      </c>
      <c r="AK70" s="287">
        <f t="shared" si="13"/>
      </c>
      <c r="AL70" s="287">
        <f t="shared" si="14"/>
      </c>
      <c r="AM70" s="287">
        <f t="shared" si="15"/>
      </c>
      <c r="AN70" s="287">
        <f>IF(AND(COUNTA(#REF!,K70,M70)&lt;1,COUNTA(P70:W70)=2),"x","")</f>
      </c>
      <c r="AO70" s="105">
        <f t="shared" si="16"/>
      </c>
      <c r="AP70" s="183">
        <f t="shared" si="17"/>
      </c>
      <c r="AQ70" s="183"/>
    </row>
    <row r="71" spans="1:43" ht="34.5" customHeight="1">
      <c r="A71" s="103"/>
      <c r="L71" s="309"/>
      <c r="M71" s="26"/>
      <c r="N71" s="85"/>
      <c r="O71" s="85"/>
      <c r="R71" s="25"/>
      <c r="W71" s="104"/>
      <c r="X71" s="267">
        <f t="shared" si="0"/>
      </c>
      <c r="Y71" s="287">
        <f t="shared" si="1"/>
      </c>
      <c r="Z71" s="287">
        <f t="shared" si="2"/>
      </c>
      <c r="AA71" s="287">
        <f t="shared" si="3"/>
      </c>
      <c r="AB71" s="287">
        <f t="shared" si="4"/>
      </c>
      <c r="AC71" s="287">
        <f t="shared" si="5"/>
      </c>
      <c r="AD71" s="287">
        <f t="shared" si="6"/>
      </c>
      <c r="AE71" s="287">
        <f t="shared" si="7"/>
      </c>
      <c r="AF71" s="287">
        <f t="shared" si="8"/>
      </c>
      <c r="AG71" s="287">
        <f t="shared" si="9"/>
      </c>
      <c r="AH71" s="287">
        <f t="shared" si="10"/>
      </c>
      <c r="AI71" s="287">
        <f t="shared" si="11"/>
      </c>
      <c r="AJ71" s="287">
        <f t="shared" si="12"/>
      </c>
      <c r="AK71" s="287">
        <f t="shared" si="13"/>
      </c>
      <c r="AL71" s="287">
        <f t="shared" si="14"/>
      </c>
      <c r="AM71" s="287">
        <f t="shared" si="15"/>
      </c>
      <c r="AN71" s="287">
        <f>IF(AND(COUNTA(#REF!,K71,M71)&lt;1,COUNTA(P71:W71)=2),"x","")</f>
      </c>
      <c r="AO71" s="105">
        <f t="shared" si="16"/>
      </c>
      <c r="AP71" s="183">
        <f t="shared" si="17"/>
      </c>
      <c r="AQ71" s="183"/>
    </row>
    <row r="72" spans="1:43" ht="34.5" customHeight="1">
      <c r="A72" s="103"/>
      <c r="L72" s="309"/>
      <c r="M72" s="26"/>
      <c r="N72" s="85"/>
      <c r="O72" s="85"/>
      <c r="R72" s="25"/>
      <c r="W72" s="104"/>
      <c r="X72" s="267">
        <f t="shared" si="0"/>
      </c>
      <c r="Y72" s="287">
        <f t="shared" si="1"/>
      </c>
      <c r="Z72" s="287">
        <f t="shared" si="2"/>
      </c>
      <c r="AA72" s="287">
        <f t="shared" si="3"/>
      </c>
      <c r="AB72" s="287">
        <f t="shared" si="4"/>
      </c>
      <c r="AC72" s="287">
        <f t="shared" si="5"/>
      </c>
      <c r="AD72" s="287">
        <f t="shared" si="6"/>
      </c>
      <c r="AE72" s="287">
        <f t="shared" si="7"/>
      </c>
      <c r="AF72" s="287">
        <f t="shared" si="8"/>
      </c>
      <c r="AG72" s="287">
        <f t="shared" si="9"/>
      </c>
      <c r="AH72" s="287">
        <f t="shared" si="10"/>
      </c>
      <c r="AI72" s="287">
        <f t="shared" si="11"/>
      </c>
      <c r="AJ72" s="287">
        <f t="shared" si="12"/>
      </c>
      <c r="AK72" s="287">
        <f t="shared" si="13"/>
      </c>
      <c r="AL72" s="287">
        <f t="shared" si="14"/>
      </c>
      <c r="AM72" s="287">
        <f t="shared" si="15"/>
      </c>
      <c r="AN72" s="287">
        <f>IF(AND(COUNTA(#REF!,K72,M72)&lt;1,COUNTA(P72:W72)=2),"x","")</f>
      </c>
      <c r="AO72" s="105">
        <f t="shared" si="16"/>
      </c>
      <c r="AP72" s="183">
        <f t="shared" si="17"/>
      </c>
      <c r="AQ72" s="183"/>
    </row>
    <row r="73" spans="1:43" ht="34.5" customHeight="1">
      <c r="A73" s="103"/>
      <c r="L73" s="309"/>
      <c r="M73" s="26"/>
      <c r="N73" s="85"/>
      <c r="O73" s="85"/>
      <c r="R73" s="25"/>
      <c r="W73" s="104"/>
      <c r="X73" s="267">
        <f t="shared" si="0"/>
      </c>
      <c r="Y73" s="287">
        <f t="shared" si="1"/>
      </c>
      <c r="Z73" s="287">
        <f t="shared" si="2"/>
      </c>
      <c r="AA73" s="287">
        <f t="shared" si="3"/>
      </c>
      <c r="AB73" s="287">
        <f t="shared" si="4"/>
      </c>
      <c r="AC73" s="287">
        <f t="shared" si="5"/>
      </c>
      <c r="AD73" s="287">
        <f t="shared" si="6"/>
      </c>
      <c r="AE73" s="287">
        <f t="shared" si="7"/>
      </c>
      <c r="AF73" s="287">
        <f t="shared" si="8"/>
      </c>
      <c r="AG73" s="287">
        <f t="shared" si="9"/>
      </c>
      <c r="AH73" s="287">
        <f t="shared" si="10"/>
      </c>
      <c r="AI73" s="287">
        <f t="shared" si="11"/>
      </c>
      <c r="AJ73" s="287">
        <f t="shared" si="12"/>
      </c>
      <c r="AK73" s="287">
        <f t="shared" si="13"/>
      </c>
      <c r="AL73" s="287">
        <f t="shared" si="14"/>
      </c>
      <c r="AM73" s="287">
        <f t="shared" si="15"/>
      </c>
      <c r="AN73" s="287">
        <f>IF(AND(COUNTA(#REF!,K73,M73)&lt;1,COUNTA(P73:W73)=2),"x","")</f>
      </c>
      <c r="AO73" s="105">
        <f t="shared" si="16"/>
      </c>
      <c r="AP73" s="183">
        <f t="shared" si="17"/>
      </c>
      <c r="AQ73" s="183"/>
    </row>
    <row r="74" spans="1:43" ht="34.5" customHeight="1">
      <c r="A74" s="103"/>
      <c r="L74" s="309"/>
      <c r="M74" s="26"/>
      <c r="N74" s="85"/>
      <c r="O74" s="85"/>
      <c r="R74" s="25"/>
      <c r="W74" s="104"/>
      <c r="X74" s="267">
        <f t="shared" si="0"/>
      </c>
      <c r="Y74" s="287">
        <f t="shared" si="1"/>
      </c>
      <c r="Z74" s="287">
        <f t="shared" si="2"/>
      </c>
      <c r="AA74" s="287">
        <f t="shared" si="3"/>
      </c>
      <c r="AB74" s="287">
        <f t="shared" si="4"/>
      </c>
      <c r="AC74" s="287">
        <f t="shared" si="5"/>
      </c>
      <c r="AD74" s="287">
        <f t="shared" si="6"/>
      </c>
      <c r="AE74" s="287">
        <f t="shared" si="7"/>
      </c>
      <c r="AF74" s="287">
        <f t="shared" si="8"/>
      </c>
      <c r="AG74" s="287">
        <f t="shared" si="9"/>
      </c>
      <c r="AH74" s="287">
        <f t="shared" si="10"/>
      </c>
      <c r="AI74" s="287">
        <f t="shared" si="11"/>
      </c>
      <c r="AJ74" s="287">
        <f t="shared" si="12"/>
      </c>
      <c r="AK74" s="287">
        <f t="shared" si="13"/>
      </c>
      <c r="AL74" s="287">
        <f t="shared" si="14"/>
      </c>
      <c r="AM74" s="287">
        <f t="shared" si="15"/>
      </c>
      <c r="AN74" s="287">
        <f>IF(AND(COUNTA(#REF!,K74,M74)&lt;1,COUNTA(P74:W74)=2),"x","")</f>
      </c>
      <c r="AO74" s="105">
        <f t="shared" si="16"/>
      </c>
      <c r="AP74" s="183">
        <f t="shared" si="17"/>
      </c>
      <c r="AQ74" s="183"/>
    </row>
    <row r="75" spans="1:43" ht="34.5" customHeight="1">
      <c r="A75" s="103"/>
      <c r="L75" s="309"/>
      <c r="M75" s="26"/>
      <c r="N75" s="85"/>
      <c r="O75" s="85"/>
      <c r="R75" s="25"/>
      <c r="W75" s="104"/>
      <c r="X75" s="267">
        <f t="shared" si="0"/>
      </c>
      <c r="Y75" s="287">
        <f t="shared" si="1"/>
      </c>
      <c r="Z75" s="287">
        <f t="shared" si="2"/>
      </c>
      <c r="AA75" s="287">
        <f t="shared" si="3"/>
      </c>
      <c r="AB75" s="287">
        <f t="shared" si="4"/>
      </c>
      <c r="AC75" s="287">
        <f t="shared" si="5"/>
      </c>
      <c r="AD75" s="287">
        <f t="shared" si="6"/>
      </c>
      <c r="AE75" s="287">
        <f t="shared" si="7"/>
      </c>
      <c r="AF75" s="287">
        <f t="shared" si="8"/>
      </c>
      <c r="AG75" s="287">
        <f t="shared" si="9"/>
      </c>
      <c r="AH75" s="287">
        <f t="shared" si="10"/>
      </c>
      <c r="AI75" s="287">
        <f t="shared" si="11"/>
      </c>
      <c r="AJ75" s="287">
        <f t="shared" si="12"/>
      </c>
      <c r="AK75" s="287">
        <f t="shared" si="13"/>
      </c>
      <c r="AL75" s="287">
        <f t="shared" si="14"/>
      </c>
      <c r="AM75" s="287">
        <f t="shared" si="15"/>
      </c>
      <c r="AN75" s="287">
        <f>IF(AND(COUNTA(#REF!,K75,M75)&lt;1,COUNTA(P75:W75)=2),"x","")</f>
      </c>
      <c r="AO75" s="105">
        <f t="shared" si="16"/>
      </c>
      <c r="AP75" s="183">
        <f t="shared" si="17"/>
      </c>
      <c r="AQ75" s="183"/>
    </row>
    <row r="76" spans="1:43" ht="34.5" customHeight="1">
      <c r="A76" s="103"/>
      <c r="L76" s="309"/>
      <c r="M76" s="26"/>
      <c r="N76" s="85"/>
      <c r="O76" s="85"/>
      <c r="R76" s="25"/>
      <c r="W76" s="104"/>
      <c r="X76" s="267">
        <f t="shared" si="0"/>
      </c>
      <c r="Y76" s="287">
        <f t="shared" si="1"/>
      </c>
      <c r="Z76" s="287">
        <f t="shared" si="2"/>
      </c>
      <c r="AA76" s="287">
        <f t="shared" si="3"/>
      </c>
      <c r="AB76" s="287">
        <f t="shared" si="4"/>
      </c>
      <c r="AC76" s="287">
        <f t="shared" si="5"/>
      </c>
      <c r="AD76" s="287">
        <f t="shared" si="6"/>
      </c>
      <c r="AE76" s="287">
        <f t="shared" si="7"/>
      </c>
      <c r="AF76" s="287">
        <f t="shared" si="8"/>
      </c>
      <c r="AG76" s="287">
        <f t="shared" si="9"/>
      </c>
      <c r="AH76" s="287">
        <f t="shared" si="10"/>
      </c>
      <c r="AI76" s="287">
        <f t="shared" si="11"/>
      </c>
      <c r="AJ76" s="287">
        <f t="shared" si="12"/>
      </c>
      <c r="AK76" s="287">
        <f t="shared" si="13"/>
      </c>
      <c r="AL76" s="287">
        <f t="shared" si="14"/>
      </c>
      <c r="AM76" s="287">
        <f t="shared" si="15"/>
      </c>
      <c r="AN76" s="287">
        <f>IF(AND(COUNTA(#REF!,K76,M76)&lt;1,COUNTA(P76:W76)=2),"x","")</f>
      </c>
      <c r="AO76" s="105">
        <f t="shared" si="16"/>
      </c>
      <c r="AP76" s="183">
        <f t="shared" si="17"/>
      </c>
      <c r="AQ76" s="183"/>
    </row>
    <row r="77" spans="1:43" ht="34.5" customHeight="1">
      <c r="A77" s="103"/>
      <c r="L77" s="309"/>
      <c r="M77" s="26"/>
      <c r="N77" s="85"/>
      <c r="O77" s="85"/>
      <c r="R77" s="25"/>
      <c r="W77" s="104"/>
      <c r="X77" s="267">
        <f t="shared" si="0"/>
      </c>
      <c r="Y77" s="287">
        <f t="shared" si="1"/>
      </c>
      <c r="Z77" s="287">
        <f t="shared" si="2"/>
      </c>
      <c r="AA77" s="287">
        <f t="shared" si="3"/>
      </c>
      <c r="AB77" s="287">
        <f t="shared" si="4"/>
      </c>
      <c r="AC77" s="287">
        <f t="shared" si="5"/>
      </c>
      <c r="AD77" s="287">
        <f t="shared" si="6"/>
      </c>
      <c r="AE77" s="287">
        <f t="shared" si="7"/>
      </c>
      <c r="AF77" s="287">
        <f t="shared" si="8"/>
      </c>
      <c r="AG77" s="287">
        <f t="shared" si="9"/>
      </c>
      <c r="AH77" s="287">
        <f t="shared" si="10"/>
      </c>
      <c r="AI77" s="287">
        <f t="shared" si="11"/>
      </c>
      <c r="AJ77" s="287">
        <f t="shared" si="12"/>
      </c>
      <c r="AK77" s="287">
        <f t="shared" si="13"/>
      </c>
      <c r="AL77" s="287">
        <f t="shared" si="14"/>
      </c>
      <c r="AM77" s="287">
        <f t="shared" si="15"/>
      </c>
      <c r="AN77" s="287">
        <f>IF(AND(COUNTA(#REF!,K77,M77)&lt;1,COUNTA(P77:W77)=2),"x","")</f>
      </c>
      <c r="AO77" s="105">
        <f t="shared" si="16"/>
      </c>
      <c r="AP77" s="183">
        <f t="shared" si="17"/>
      </c>
      <c r="AQ77" s="183"/>
    </row>
    <row r="78" spans="1:43" ht="34.5" customHeight="1">
      <c r="A78" s="103"/>
      <c r="L78" s="309"/>
      <c r="M78" s="26"/>
      <c r="N78" s="85"/>
      <c r="O78" s="85"/>
      <c r="R78" s="25"/>
      <c r="W78" s="104"/>
      <c r="X78" s="267">
        <f t="shared" si="0"/>
      </c>
      <c r="Y78" s="287">
        <f t="shared" si="1"/>
      </c>
      <c r="Z78" s="287">
        <f t="shared" si="2"/>
      </c>
      <c r="AA78" s="287">
        <f t="shared" si="3"/>
      </c>
      <c r="AB78" s="287">
        <f t="shared" si="4"/>
      </c>
      <c r="AC78" s="287">
        <f t="shared" si="5"/>
      </c>
      <c r="AD78" s="287">
        <f t="shared" si="6"/>
      </c>
      <c r="AE78" s="287">
        <f t="shared" si="7"/>
      </c>
      <c r="AF78" s="287">
        <f t="shared" si="8"/>
      </c>
      <c r="AG78" s="287">
        <f t="shared" si="9"/>
      </c>
      <c r="AH78" s="287">
        <f t="shared" si="10"/>
      </c>
      <c r="AI78" s="287">
        <f t="shared" si="11"/>
      </c>
      <c r="AJ78" s="287">
        <f t="shared" si="12"/>
      </c>
      <c r="AK78" s="287">
        <f t="shared" si="13"/>
      </c>
      <c r="AL78" s="287">
        <f t="shared" si="14"/>
      </c>
      <c r="AM78" s="287">
        <f t="shared" si="15"/>
      </c>
      <c r="AN78" s="287">
        <f>IF(AND(COUNTA(#REF!,K78,M78)&lt;1,COUNTA(P78:W78)=2),"x","")</f>
      </c>
      <c r="AO78" s="105">
        <f t="shared" si="16"/>
      </c>
      <c r="AP78" s="183">
        <f t="shared" si="17"/>
      </c>
      <c r="AQ78" s="183"/>
    </row>
    <row r="79" spans="1:43" ht="34.5" customHeight="1">
      <c r="A79" s="103"/>
      <c r="L79" s="309"/>
      <c r="M79" s="26"/>
      <c r="N79" s="85"/>
      <c r="O79" s="85"/>
      <c r="R79" s="25"/>
      <c r="W79" s="104"/>
      <c r="X79" s="267">
        <f t="shared" si="0"/>
      </c>
      <c r="Y79" s="287">
        <f t="shared" si="1"/>
      </c>
      <c r="Z79" s="287">
        <f t="shared" si="2"/>
      </c>
      <c r="AA79" s="287">
        <f t="shared" si="3"/>
      </c>
      <c r="AB79" s="287">
        <f t="shared" si="4"/>
      </c>
      <c r="AC79" s="287">
        <f t="shared" si="5"/>
      </c>
      <c r="AD79" s="287">
        <f t="shared" si="6"/>
      </c>
      <c r="AE79" s="287">
        <f t="shared" si="7"/>
      </c>
      <c r="AF79" s="287">
        <f t="shared" si="8"/>
      </c>
      <c r="AG79" s="287">
        <f t="shared" si="9"/>
      </c>
      <c r="AH79" s="287">
        <f t="shared" si="10"/>
      </c>
      <c r="AI79" s="287">
        <f t="shared" si="11"/>
      </c>
      <c r="AJ79" s="287">
        <f t="shared" si="12"/>
      </c>
      <c r="AK79" s="287">
        <f t="shared" si="13"/>
      </c>
      <c r="AL79" s="287">
        <f t="shared" si="14"/>
      </c>
      <c r="AM79" s="287">
        <f t="shared" si="15"/>
      </c>
      <c r="AN79" s="287">
        <f>IF(AND(COUNTA(#REF!,K79,M79)&lt;1,COUNTA(P79:W79)=2),"x","")</f>
      </c>
      <c r="AO79" s="105">
        <f t="shared" si="16"/>
      </c>
      <c r="AP79" s="183">
        <f t="shared" si="17"/>
      </c>
      <c r="AQ79" s="183"/>
    </row>
    <row r="80" spans="1:43" ht="34.5" customHeight="1">
      <c r="A80" s="103"/>
      <c r="L80" s="309"/>
      <c r="M80" s="26"/>
      <c r="N80" s="85"/>
      <c r="O80" s="85"/>
      <c r="R80" s="25"/>
      <c r="W80" s="104"/>
      <c r="X80" s="267">
        <f t="shared" si="0"/>
      </c>
      <c r="Y80" s="287">
        <f t="shared" si="1"/>
      </c>
      <c r="Z80" s="287">
        <f t="shared" si="2"/>
      </c>
      <c r="AA80" s="287">
        <f t="shared" si="3"/>
      </c>
      <c r="AB80" s="287">
        <f t="shared" si="4"/>
      </c>
      <c r="AC80" s="287">
        <f t="shared" si="5"/>
      </c>
      <c r="AD80" s="287">
        <f t="shared" si="6"/>
      </c>
      <c r="AE80" s="287">
        <f t="shared" si="7"/>
      </c>
      <c r="AF80" s="287">
        <f t="shared" si="8"/>
      </c>
      <c r="AG80" s="287">
        <f t="shared" si="9"/>
      </c>
      <c r="AH80" s="287">
        <f t="shared" si="10"/>
      </c>
      <c r="AI80" s="287">
        <f t="shared" si="11"/>
      </c>
      <c r="AJ80" s="287">
        <f t="shared" si="12"/>
      </c>
      <c r="AK80" s="287">
        <f t="shared" si="13"/>
      </c>
      <c r="AL80" s="287">
        <f t="shared" si="14"/>
      </c>
      <c r="AM80" s="287">
        <f t="shared" si="15"/>
      </c>
      <c r="AN80" s="287">
        <f>IF(AND(COUNTA(#REF!,K80,M80)&lt;1,COUNTA(P80:W80)=2),"x","")</f>
      </c>
      <c r="AO80" s="105">
        <f t="shared" si="16"/>
      </c>
      <c r="AP80" s="183">
        <f t="shared" si="17"/>
      </c>
      <c r="AQ80" s="183"/>
    </row>
    <row r="81" spans="1:43" ht="34.5" customHeight="1">
      <c r="A81" s="103"/>
      <c r="L81" s="309"/>
      <c r="M81" s="26"/>
      <c r="N81" s="85"/>
      <c r="O81" s="85"/>
      <c r="R81" s="25"/>
      <c r="W81" s="104"/>
      <c r="X81" s="267">
        <f t="shared" si="0"/>
      </c>
      <c r="Y81" s="287">
        <f t="shared" si="1"/>
      </c>
      <c r="Z81" s="287">
        <f t="shared" si="2"/>
      </c>
      <c r="AA81" s="287">
        <f t="shared" si="3"/>
      </c>
      <c r="AB81" s="287">
        <f t="shared" si="4"/>
      </c>
      <c r="AC81" s="287">
        <f t="shared" si="5"/>
      </c>
      <c r="AD81" s="287">
        <f t="shared" si="6"/>
      </c>
      <c r="AE81" s="287">
        <f t="shared" si="7"/>
      </c>
      <c r="AF81" s="287">
        <f t="shared" si="8"/>
      </c>
      <c r="AG81" s="287">
        <f t="shared" si="9"/>
      </c>
      <c r="AH81" s="287">
        <f t="shared" si="10"/>
      </c>
      <c r="AI81" s="287">
        <f t="shared" si="11"/>
      </c>
      <c r="AJ81" s="287">
        <f t="shared" si="12"/>
      </c>
      <c r="AK81" s="287">
        <f t="shared" si="13"/>
      </c>
      <c r="AL81" s="287">
        <f t="shared" si="14"/>
      </c>
      <c r="AM81" s="287">
        <f t="shared" si="15"/>
      </c>
      <c r="AN81" s="287">
        <f>IF(AND(COUNTA(#REF!,K81,M81)&lt;1,COUNTA(P81:W81)=2),"x","")</f>
      </c>
      <c r="AO81" s="105">
        <f t="shared" si="16"/>
      </c>
      <c r="AP81" s="183">
        <f t="shared" si="17"/>
      </c>
      <c r="AQ81" s="183"/>
    </row>
    <row r="82" spans="1:43" ht="34.5" customHeight="1">
      <c r="A82" s="103"/>
      <c r="L82" s="309"/>
      <c r="M82" s="26"/>
      <c r="N82" s="85"/>
      <c r="O82" s="85"/>
      <c r="R82" s="25"/>
      <c r="W82" s="104"/>
      <c r="X82" s="267">
        <f t="shared" si="0"/>
      </c>
      <c r="Y82" s="287">
        <f t="shared" si="1"/>
      </c>
      <c r="Z82" s="287">
        <f t="shared" si="2"/>
      </c>
      <c r="AA82" s="287">
        <f t="shared" si="3"/>
      </c>
      <c r="AB82" s="287">
        <f t="shared" si="4"/>
      </c>
      <c r="AC82" s="287">
        <f t="shared" si="5"/>
      </c>
      <c r="AD82" s="287">
        <f t="shared" si="6"/>
      </c>
      <c r="AE82" s="287">
        <f t="shared" si="7"/>
      </c>
      <c r="AF82" s="287">
        <f t="shared" si="8"/>
      </c>
      <c r="AG82" s="287">
        <f t="shared" si="9"/>
      </c>
      <c r="AH82" s="287">
        <f t="shared" si="10"/>
      </c>
      <c r="AI82" s="287">
        <f t="shared" si="11"/>
      </c>
      <c r="AJ82" s="287">
        <f t="shared" si="12"/>
      </c>
      <c r="AK82" s="287">
        <f t="shared" si="13"/>
      </c>
      <c r="AL82" s="287">
        <f t="shared" si="14"/>
      </c>
      <c r="AM82" s="287">
        <f t="shared" si="15"/>
      </c>
      <c r="AN82" s="287">
        <f>IF(AND(COUNTA(#REF!,K82,M82)&lt;1,COUNTA(P82:W82)=2),"x","")</f>
      </c>
      <c r="AO82" s="105">
        <f t="shared" si="16"/>
      </c>
      <c r="AP82" s="183">
        <f t="shared" si="17"/>
      </c>
      <c r="AQ82" s="183"/>
    </row>
    <row r="83" spans="1:43" ht="34.5" customHeight="1">
      <c r="A83" s="103"/>
      <c r="L83" s="309"/>
      <c r="M83" s="26"/>
      <c r="N83" s="85"/>
      <c r="O83" s="85"/>
      <c r="R83" s="25"/>
      <c r="W83" s="104"/>
      <c r="X83" s="267">
        <f aca="true" t="shared" si="18" ref="X83:X146">IF(A83&gt;0,"X","")</f>
      </c>
      <c r="Y83" s="287">
        <f t="shared" si="1"/>
      </c>
      <c r="Z83" s="287">
        <f t="shared" si="2"/>
      </c>
      <c r="AA83" s="287">
        <f t="shared" si="3"/>
      </c>
      <c r="AB83" s="287">
        <f t="shared" si="4"/>
      </c>
      <c r="AC83" s="287">
        <f t="shared" si="5"/>
      </c>
      <c r="AD83" s="287">
        <f t="shared" si="6"/>
      </c>
      <c r="AE83" s="287">
        <f t="shared" si="7"/>
      </c>
      <c r="AF83" s="287">
        <f t="shared" si="8"/>
      </c>
      <c r="AG83" s="287">
        <f t="shared" si="9"/>
      </c>
      <c r="AH83" s="287">
        <f t="shared" si="10"/>
      </c>
      <c r="AI83" s="287">
        <f t="shared" si="11"/>
      </c>
      <c r="AJ83" s="287">
        <f t="shared" si="12"/>
      </c>
      <c r="AK83" s="287">
        <f t="shared" si="13"/>
      </c>
      <c r="AL83" s="287">
        <f t="shared" si="14"/>
      </c>
      <c r="AM83" s="287">
        <f t="shared" si="15"/>
      </c>
      <c r="AN83" s="287">
        <f>IF(AND(COUNTA(#REF!,K83,M83)&lt;1,COUNTA(P83:W83)=2),"x","")</f>
      </c>
      <c r="AO83" s="105">
        <f t="shared" si="16"/>
      </c>
      <c r="AP83" s="183">
        <f t="shared" si="17"/>
      </c>
      <c r="AQ83" s="183"/>
    </row>
    <row r="84" spans="1:43" ht="34.5" customHeight="1">
      <c r="A84" s="103"/>
      <c r="L84" s="309"/>
      <c r="M84" s="26"/>
      <c r="N84" s="85"/>
      <c r="O84" s="85"/>
      <c r="R84" s="25"/>
      <c r="W84" s="104"/>
      <c r="X84" s="267">
        <f t="shared" si="18"/>
      </c>
      <c r="Y84" s="287">
        <f aca="true" t="shared" si="19" ref="Y84:Y147">IF(K84&gt;0,"HD","")</f>
      </c>
      <c r="Z84" s="287">
        <f aca="true" t="shared" si="20" ref="Z84:Z147">IF(M84&gt;0,"ST","")</f>
      </c>
      <c r="AA84" s="287">
        <f aca="true" t="shared" si="21" ref="AA84:AA147">IF(O84&lt;1,"",IF(AND(OR(K84&gt;0,M84&gt;0),COUNTA(O84)&gt;0),"GSB Add-On","GSB"))</f>
      </c>
      <c r="AB84" s="287">
        <f aca="true" t="shared" si="22" ref="AB84:AB147">IF(N84&gt;0,"GST","")</f>
      </c>
      <c r="AC84" s="287">
        <f aca="true" t="shared" si="23" ref="AC84:AC147">IF(P84&lt;1,"",IF(AND(OR(K84&gt;0,M84&gt;0),COUNTA(P84)&gt;0),"AM Add-On","AM"))</f>
      </c>
      <c r="AD84" s="287">
        <f aca="true" t="shared" si="24" ref="AD84:AD147">IF(R84&lt;1,"",IF(AND(OR(K84&gt;0,M84&gt;0),COUNTA(R84)&gt;0),"CA Add-On","CA"))</f>
      </c>
      <c r="AE84" s="287">
        <f aca="true" t="shared" si="25" ref="AE84:AE147">IF(S84&lt;1,"",IF(AND(OR(K84&gt;0,M84&gt;0),COUNTA(S84)&gt;0),"DD Add-On","DD"))</f>
      </c>
      <c r="AF84" s="287">
        <f aca="true" t="shared" si="26" ref="AF84:AF147">IF(W84&lt;1,"",IF(AND(OR(K84&gt;0,M84&gt;0),COUNTA(W84)&gt;0),"IE Add-On","IE"))</f>
      </c>
      <c r="AG84" s="287">
        <f aca="true" t="shared" si="27" ref="AG84:AG147">IF(Q84&lt;1,"",IF(AND(OR(K84&gt;0,M84&gt;0),COUNTA(Q84)&gt;0),"NH Add-On","NH"))</f>
      </c>
      <c r="AH84" s="287">
        <f aca="true" t="shared" si="28" ref="AH84:AH147">IF(V84&lt;1,"",IF(AND(OR(K84&gt;0,M84&gt;0),COUNTA(V84)&gt;0),"OS Add-On","OS"))</f>
      </c>
      <c r="AI84" s="287">
        <f aca="true" t="shared" si="29" ref="AI84:AI147">IF(T84&lt;1,"",IF(AND(OR(K84&gt;0,M84&gt;0),COUNTA(T84)&gt;0),"PHA Add-On","PHA"))</f>
      </c>
      <c r="AJ84" s="287">
        <f aca="true" t="shared" si="30" ref="AJ84:AJ147">IF(U84&lt;1,"",IF(AND(OR(K84&gt;0,M84&gt;0),COUNTA(U84)&gt;0),"TH Add-On","TH"))</f>
      </c>
      <c r="AK84" s="287">
        <f aca="true" t="shared" si="31" ref="AK84:AK147">IF(AND(OR(K84&gt;0,M84&gt;0),COUNTA(P84:W84)=1),"x","")</f>
      </c>
      <c r="AL84" s="287">
        <f aca="true" t="shared" si="32" ref="AL84:AL147">IF(AND(OR(K84&gt;0,M84&gt;0),COUNTA(P84:W84)=2),"x","")</f>
      </c>
      <c r="AM84" s="287">
        <f aca="true" t="shared" si="33" ref="AM84:AM147">IF(OR(AND(OR(K84&gt;0,M84&gt;0),COUNTA(P84:W84)&gt;2),AND(COUNTA(K84,M84)&lt;1,COUNTA(P84:W84)=1)),"x","")</f>
      </c>
      <c r="AN84" s="287">
        <f>IF(AND(COUNTA(#REF!,K84,M84)&lt;1,COUNTA(P84:W84)=2),"x","")</f>
      </c>
      <c r="AO84" s="105">
        <f aca="true" t="shared" si="34" ref="AO84:AO147">IF(AND(COUNTA(K84,M84)&lt;1,COUNTA(P84:W84)&gt;2),"x","")</f>
      </c>
      <c r="AP84" s="183">
        <f aca="true" t="shared" si="35" ref="AP84:AP147">IF(AK84="x",9,IF(AL84="x",16,IF(AM84="x",22,IF(AN84="x",38,IF(AO84="x",51,"")))))</f>
      </c>
      <c r="AQ84" s="183"/>
    </row>
    <row r="85" spans="1:43" ht="34.5" customHeight="1">
      <c r="A85" s="103"/>
      <c r="L85" s="309"/>
      <c r="M85" s="26"/>
      <c r="N85" s="85"/>
      <c r="O85" s="85"/>
      <c r="R85" s="25"/>
      <c r="W85" s="104"/>
      <c r="X85" s="267">
        <f t="shared" si="18"/>
      </c>
      <c r="Y85" s="287">
        <f t="shared" si="19"/>
      </c>
      <c r="Z85" s="287">
        <f t="shared" si="20"/>
      </c>
      <c r="AA85" s="287">
        <f t="shared" si="21"/>
      </c>
      <c r="AB85" s="287">
        <f t="shared" si="22"/>
      </c>
      <c r="AC85" s="287">
        <f t="shared" si="23"/>
      </c>
      <c r="AD85" s="287">
        <f t="shared" si="24"/>
      </c>
      <c r="AE85" s="287">
        <f t="shared" si="25"/>
      </c>
      <c r="AF85" s="287">
        <f t="shared" si="26"/>
      </c>
      <c r="AG85" s="287">
        <f t="shared" si="27"/>
      </c>
      <c r="AH85" s="287">
        <f t="shared" si="28"/>
      </c>
      <c r="AI85" s="287">
        <f t="shared" si="29"/>
      </c>
      <c r="AJ85" s="287">
        <f t="shared" si="30"/>
      </c>
      <c r="AK85" s="287">
        <f t="shared" si="31"/>
      </c>
      <c r="AL85" s="287">
        <f t="shared" si="32"/>
      </c>
      <c r="AM85" s="287">
        <f t="shared" si="33"/>
      </c>
      <c r="AN85" s="287">
        <f>IF(AND(COUNTA(#REF!,K85,M85)&lt;1,COUNTA(P85:W85)=2),"x","")</f>
      </c>
      <c r="AO85" s="105">
        <f t="shared" si="34"/>
      </c>
      <c r="AP85" s="183">
        <f t="shared" si="35"/>
      </c>
      <c r="AQ85" s="183"/>
    </row>
    <row r="86" spans="1:43" ht="34.5" customHeight="1">
      <c r="A86" s="103"/>
      <c r="L86" s="309"/>
      <c r="M86" s="26"/>
      <c r="N86" s="85"/>
      <c r="O86" s="85"/>
      <c r="R86" s="25"/>
      <c r="W86" s="104"/>
      <c r="X86" s="267">
        <f t="shared" si="18"/>
      </c>
      <c r="Y86" s="287">
        <f t="shared" si="19"/>
      </c>
      <c r="Z86" s="287">
        <f t="shared" si="20"/>
      </c>
      <c r="AA86" s="287">
        <f t="shared" si="21"/>
      </c>
      <c r="AB86" s="287">
        <f t="shared" si="22"/>
      </c>
      <c r="AC86" s="287">
        <f t="shared" si="23"/>
      </c>
      <c r="AD86" s="287">
        <f t="shared" si="24"/>
      </c>
      <c r="AE86" s="287">
        <f t="shared" si="25"/>
      </c>
      <c r="AF86" s="287">
        <f t="shared" si="26"/>
      </c>
      <c r="AG86" s="287">
        <f t="shared" si="27"/>
      </c>
      <c r="AH86" s="287">
        <f t="shared" si="28"/>
      </c>
      <c r="AI86" s="287">
        <f t="shared" si="29"/>
      </c>
      <c r="AJ86" s="287">
        <f t="shared" si="30"/>
      </c>
      <c r="AK86" s="287">
        <f t="shared" si="31"/>
      </c>
      <c r="AL86" s="287">
        <f t="shared" si="32"/>
      </c>
      <c r="AM86" s="287">
        <f t="shared" si="33"/>
      </c>
      <c r="AN86" s="287">
        <f>IF(AND(COUNTA(#REF!,K86,M86)&lt;1,COUNTA(P86:W86)=2),"x","")</f>
      </c>
      <c r="AO86" s="105">
        <f t="shared" si="34"/>
      </c>
      <c r="AP86" s="183">
        <f t="shared" si="35"/>
      </c>
      <c r="AQ86" s="183"/>
    </row>
    <row r="87" spans="1:43" ht="34.5" customHeight="1">
      <c r="A87" s="103"/>
      <c r="L87" s="309"/>
      <c r="M87" s="26"/>
      <c r="N87" s="85"/>
      <c r="O87" s="85"/>
      <c r="R87" s="25"/>
      <c r="W87" s="104"/>
      <c r="X87" s="267">
        <f t="shared" si="18"/>
      </c>
      <c r="Y87" s="287">
        <f t="shared" si="19"/>
      </c>
      <c r="Z87" s="287">
        <f t="shared" si="20"/>
      </c>
      <c r="AA87" s="287">
        <f t="shared" si="21"/>
      </c>
      <c r="AB87" s="287">
        <f t="shared" si="22"/>
      </c>
      <c r="AC87" s="287">
        <f t="shared" si="23"/>
      </c>
      <c r="AD87" s="287">
        <f t="shared" si="24"/>
      </c>
      <c r="AE87" s="287">
        <f t="shared" si="25"/>
      </c>
      <c r="AF87" s="287">
        <f t="shared" si="26"/>
      </c>
      <c r="AG87" s="287">
        <f t="shared" si="27"/>
      </c>
      <c r="AH87" s="287">
        <f t="shared" si="28"/>
      </c>
      <c r="AI87" s="287">
        <f t="shared" si="29"/>
      </c>
      <c r="AJ87" s="287">
        <f t="shared" si="30"/>
      </c>
      <c r="AK87" s="287">
        <f t="shared" si="31"/>
      </c>
      <c r="AL87" s="287">
        <f t="shared" si="32"/>
      </c>
      <c r="AM87" s="287">
        <f t="shared" si="33"/>
      </c>
      <c r="AN87" s="287">
        <f>IF(AND(COUNTA(#REF!,K87,M87)&lt;1,COUNTA(P87:W87)=2),"x","")</f>
      </c>
      <c r="AO87" s="105">
        <f t="shared" si="34"/>
      </c>
      <c r="AP87" s="183">
        <f t="shared" si="35"/>
      </c>
      <c r="AQ87" s="183"/>
    </row>
    <row r="88" spans="1:43" ht="34.5" customHeight="1">
      <c r="A88" s="103"/>
      <c r="L88" s="309"/>
      <c r="M88" s="26"/>
      <c r="N88" s="85"/>
      <c r="O88" s="85"/>
      <c r="R88" s="25"/>
      <c r="W88" s="104"/>
      <c r="X88" s="267">
        <f t="shared" si="18"/>
      </c>
      <c r="Y88" s="287">
        <f t="shared" si="19"/>
      </c>
      <c r="Z88" s="287">
        <f t="shared" si="20"/>
      </c>
      <c r="AA88" s="287">
        <f t="shared" si="21"/>
      </c>
      <c r="AB88" s="287">
        <f t="shared" si="22"/>
      </c>
      <c r="AC88" s="287">
        <f t="shared" si="23"/>
      </c>
      <c r="AD88" s="287">
        <f t="shared" si="24"/>
      </c>
      <c r="AE88" s="287">
        <f t="shared" si="25"/>
      </c>
      <c r="AF88" s="287">
        <f t="shared" si="26"/>
      </c>
      <c r="AG88" s="287">
        <f t="shared" si="27"/>
      </c>
      <c r="AH88" s="287">
        <f t="shared" si="28"/>
      </c>
      <c r="AI88" s="287">
        <f t="shared" si="29"/>
      </c>
      <c r="AJ88" s="287">
        <f t="shared" si="30"/>
      </c>
      <c r="AK88" s="287">
        <f t="shared" si="31"/>
      </c>
      <c r="AL88" s="287">
        <f t="shared" si="32"/>
      </c>
      <c r="AM88" s="287">
        <f t="shared" si="33"/>
      </c>
      <c r="AN88" s="287">
        <f>IF(AND(COUNTA(#REF!,K88,M88)&lt;1,COUNTA(P88:W88)=2),"x","")</f>
      </c>
      <c r="AO88" s="105">
        <f t="shared" si="34"/>
      </c>
      <c r="AP88" s="183">
        <f t="shared" si="35"/>
      </c>
      <c r="AQ88" s="183"/>
    </row>
    <row r="89" spans="1:43" ht="34.5" customHeight="1">
      <c r="A89" s="103"/>
      <c r="L89" s="309"/>
      <c r="M89" s="26"/>
      <c r="N89" s="85"/>
      <c r="O89" s="85"/>
      <c r="R89" s="25"/>
      <c r="W89" s="104"/>
      <c r="X89" s="267">
        <f t="shared" si="18"/>
      </c>
      <c r="Y89" s="287">
        <f t="shared" si="19"/>
      </c>
      <c r="Z89" s="287">
        <f t="shared" si="20"/>
      </c>
      <c r="AA89" s="287">
        <f t="shared" si="21"/>
      </c>
      <c r="AB89" s="287">
        <f t="shared" si="22"/>
      </c>
      <c r="AC89" s="287">
        <f t="shared" si="23"/>
      </c>
      <c r="AD89" s="287">
        <f t="shared" si="24"/>
      </c>
      <c r="AE89" s="287">
        <f t="shared" si="25"/>
      </c>
      <c r="AF89" s="287">
        <f t="shared" si="26"/>
      </c>
      <c r="AG89" s="287">
        <f t="shared" si="27"/>
      </c>
      <c r="AH89" s="287">
        <f t="shared" si="28"/>
      </c>
      <c r="AI89" s="287">
        <f t="shared" si="29"/>
      </c>
      <c r="AJ89" s="287">
        <f t="shared" si="30"/>
      </c>
      <c r="AK89" s="287">
        <f t="shared" si="31"/>
      </c>
      <c r="AL89" s="287">
        <f t="shared" si="32"/>
      </c>
      <c r="AM89" s="287">
        <f t="shared" si="33"/>
      </c>
      <c r="AN89" s="287">
        <f>IF(AND(COUNTA(#REF!,K89,M89)&lt;1,COUNTA(P89:W89)=2),"x","")</f>
      </c>
      <c r="AO89" s="105">
        <f t="shared" si="34"/>
      </c>
      <c r="AP89" s="183">
        <f t="shared" si="35"/>
      </c>
      <c r="AQ89" s="183"/>
    </row>
    <row r="90" spans="1:43" ht="34.5" customHeight="1">
      <c r="A90" s="103"/>
      <c r="L90" s="309"/>
      <c r="M90" s="26"/>
      <c r="N90" s="85"/>
      <c r="O90" s="85"/>
      <c r="R90" s="25"/>
      <c r="W90" s="104"/>
      <c r="X90" s="267">
        <f t="shared" si="18"/>
      </c>
      <c r="Y90" s="287">
        <f t="shared" si="19"/>
      </c>
      <c r="Z90" s="287">
        <f t="shared" si="20"/>
      </c>
      <c r="AA90" s="287">
        <f t="shared" si="21"/>
      </c>
      <c r="AB90" s="287">
        <f t="shared" si="22"/>
      </c>
      <c r="AC90" s="287">
        <f t="shared" si="23"/>
      </c>
      <c r="AD90" s="287">
        <f t="shared" si="24"/>
      </c>
      <c r="AE90" s="287">
        <f t="shared" si="25"/>
      </c>
      <c r="AF90" s="287">
        <f t="shared" si="26"/>
      </c>
      <c r="AG90" s="287">
        <f t="shared" si="27"/>
      </c>
      <c r="AH90" s="287">
        <f t="shared" si="28"/>
      </c>
      <c r="AI90" s="287">
        <f t="shared" si="29"/>
      </c>
      <c r="AJ90" s="287">
        <f t="shared" si="30"/>
      </c>
      <c r="AK90" s="287">
        <f t="shared" si="31"/>
      </c>
      <c r="AL90" s="287">
        <f t="shared" si="32"/>
      </c>
      <c r="AM90" s="287">
        <f t="shared" si="33"/>
      </c>
      <c r="AN90" s="287">
        <f>IF(AND(COUNTA(#REF!,K90,M90)&lt;1,COUNTA(P90:W90)=2),"x","")</f>
      </c>
      <c r="AO90" s="105">
        <f t="shared" si="34"/>
      </c>
      <c r="AP90" s="183">
        <f t="shared" si="35"/>
      </c>
      <c r="AQ90" s="183"/>
    </row>
    <row r="91" spans="1:43" ht="34.5" customHeight="1">
      <c r="A91" s="103"/>
      <c r="L91" s="309"/>
      <c r="M91" s="26"/>
      <c r="N91" s="85"/>
      <c r="O91" s="85"/>
      <c r="R91" s="25"/>
      <c r="W91" s="104"/>
      <c r="X91" s="267">
        <f t="shared" si="18"/>
      </c>
      <c r="Y91" s="287">
        <f t="shared" si="19"/>
      </c>
      <c r="Z91" s="287">
        <f t="shared" si="20"/>
      </c>
      <c r="AA91" s="287">
        <f t="shared" si="21"/>
      </c>
      <c r="AB91" s="287">
        <f t="shared" si="22"/>
      </c>
      <c r="AC91" s="287">
        <f t="shared" si="23"/>
      </c>
      <c r="AD91" s="287">
        <f t="shared" si="24"/>
      </c>
      <c r="AE91" s="287">
        <f t="shared" si="25"/>
      </c>
      <c r="AF91" s="287">
        <f t="shared" si="26"/>
      </c>
      <c r="AG91" s="287">
        <f t="shared" si="27"/>
      </c>
      <c r="AH91" s="287">
        <f t="shared" si="28"/>
      </c>
      <c r="AI91" s="287">
        <f t="shared" si="29"/>
      </c>
      <c r="AJ91" s="287">
        <f t="shared" si="30"/>
      </c>
      <c r="AK91" s="287">
        <f t="shared" si="31"/>
      </c>
      <c r="AL91" s="287">
        <f t="shared" si="32"/>
      </c>
      <c r="AM91" s="287">
        <f t="shared" si="33"/>
      </c>
      <c r="AN91" s="287">
        <f>IF(AND(COUNTA(#REF!,K91,M91)&lt;1,COUNTA(P91:W91)=2),"x","")</f>
      </c>
      <c r="AO91" s="105">
        <f t="shared" si="34"/>
      </c>
      <c r="AP91" s="183">
        <f t="shared" si="35"/>
      </c>
      <c r="AQ91" s="183"/>
    </row>
    <row r="92" spans="1:43" ht="34.5" customHeight="1">
      <c r="A92" s="103"/>
      <c r="L92" s="309"/>
      <c r="M92" s="26"/>
      <c r="N92" s="85"/>
      <c r="O92" s="85"/>
      <c r="R92" s="25"/>
      <c r="W92" s="104"/>
      <c r="X92" s="267">
        <f t="shared" si="18"/>
      </c>
      <c r="Y92" s="287">
        <f t="shared" si="19"/>
      </c>
      <c r="Z92" s="287">
        <f t="shared" si="20"/>
      </c>
      <c r="AA92" s="287">
        <f t="shared" si="21"/>
      </c>
      <c r="AB92" s="287">
        <f t="shared" si="22"/>
      </c>
      <c r="AC92" s="287">
        <f t="shared" si="23"/>
      </c>
      <c r="AD92" s="287">
        <f t="shared" si="24"/>
      </c>
      <c r="AE92" s="287">
        <f t="shared" si="25"/>
      </c>
      <c r="AF92" s="287">
        <f t="shared" si="26"/>
      </c>
      <c r="AG92" s="287">
        <f t="shared" si="27"/>
      </c>
      <c r="AH92" s="287">
        <f t="shared" si="28"/>
      </c>
      <c r="AI92" s="287">
        <f t="shared" si="29"/>
      </c>
      <c r="AJ92" s="287">
        <f t="shared" si="30"/>
      </c>
      <c r="AK92" s="287">
        <f t="shared" si="31"/>
      </c>
      <c r="AL92" s="287">
        <f t="shared" si="32"/>
      </c>
      <c r="AM92" s="287">
        <f t="shared" si="33"/>
      </c>
      <c r="AN92" s="287">
        <f>IF(AND(COUNTA(#REF!,K92,M92)&lt;1,COUNTA(P92:W92)=2),"x","")</f>
      </c>
      <c r="AO92" s="105">
        <f t="shared" si="34"/>
      </c>
      <c r="AP92" s="183">
        <f t="shared" si="35"/>
      </c>
      <c r="AQ92" s="183"/>
    </row>
    <row r="93" spans="1:43" ht="34.5" customHeight="1">
      <c r="A93" s="103"/>
      <c r="L93" s="309"/>
      <c r="M93" s="26"/>
      <c r="N93" s="85"/>
      <c r="O93" s="85"/>
      <c r="R93" s="25"/>
      <c r="W93" s="104"/>
      <c r="X93" s="267">
        <f t="shared" si="18"/>
      </c>
      <c r="Y93" s="287">
        <f t="shared" si="19"/>
      </c>
      <c r="Z93" s="287">
        <f t="shared" si="20"/>
      </c>
      <c r="AA93" s="287">
        <f t="shared" si="21"/>
      </c>
      <c r="AB93" s="287">
        <f t="shared" si="22"/>
      </c>
      <c r="AC93" s="287">
        <f t="shared" si="23"/>
      </c>
      <c r="AD93" s="287">
        <f t="shared" si="24"/>
      </c>
      <c r="AE93" s="287">
        <f t="shared" si="25"/>
      </c>
      <c r="AF93" s="287">
        <f t="shared" si="26"/>
      </c>
      <c r="AG93" s="287">
        <f t="shared" si="27"/>
      </c>
      <c r="AH93" s="287">
        <f t="shared" si="28"/>
      </c>
      <c r="AI93" s="287">
        <f t="shared" si="29"/>
      </c>
      <c r="AJ93" s="287">
        <f t="shared" si="30"/>
      </c>
      <c r="AK93" s="287">
        <f t="shared" si="31"/>
      </c>
      <c r="AL93" s="287">
        <f t="shared" si="32"/>
      </c>
      <c r="AM93" s="287">
        <f t="shared" si="33"/>
      </c>
      <c r="AN93" s="287">
        <f>IF(AND(COUNTA(#REF!,K93,M93)&lt;1,COUNTA(P93:W93)=2),"x","")</f>
      </c>
      <c r="AO93" s="105">
        <f t="shared" si="34"/>
      </c>
      <c r="AP93" s="183">
        <f t="shared" si="35"/>
      </c>
      <c r="AQ93" s="183"/>
    </row>
    <row r="94" spans="1:43" ht="34.5" customHeight="1">
      <c r="A94" s="103"/>
      <c r="L94" s="309"/>
      <c r="M94" s="26"/>
      <c r="N94" s="85"/>
      <c r="O94" s="85"/>
      <c r="R94" s="25"/>
      <c r="W94" s="104"/>
      <c r="X94" s="267">
        <f t="shared" si="18"/>
      </c>
      <c r="Y94" s="287">
        <f t="shared" si="19"/>
      </c>
      <c r="Z94" s="287">
        <f t="shared" si="20"/>
      </c>
      <c r="AA94" s="287">
        <f t="shared" si="21"/>
      </c>
      <c r="AB94" s="287">
        <f t="shared" si="22"/>
      </c>
      <c r="AC94" s="287">
        <f t="shared" si="23"/>
      </c>
      <c r="AD94" s="287">
        <f t="shared" si="24"/>
      </c>
      <c r="AE94" s="287">
        <f t="shared" si="25"/>
      </c>
      <c r="AF94" s="287">
        <f t="shared" si="26"/>
      </c>
      <c r="AG94" s="287">
        <f t="shared" si="27"/>
      </c>
      <c r="AH94" s="287">
        <f t="shared" si="28"/>
      </c>
      <c r="AI94" s="287">
        <f t="shared" si="29"/>
      </c>
      <c r="AJ94" s="287">
        <f t="shared" si="30"/>
      </c>
      <c r="AK94" s="287">
        <f t="shared" si="31"/>
      </c>
      <c r="AL94" s="287">
        <f t="shared" si="32"/>
      </c>
      <c r="AM94" s="287">
        <f t="shared" si="33"/>
      </c>
      <c r="AN94" s="287">
        <f>IF(AND(COUNTA(#REF!,K94,M94)&lt;1,COUNTA(P94:W94)=2),"x","")</f>
      </c>
      <c r="AO94" s="105">
        <f t="shared" si="34"/>
      </c>
      <c r="AP94" s="183">
        <f t="shared" si="35"/>
      </c>
      <c r="AQ94" s="183"/>
    </row>
    <row r="95" spans="1:43" ht="34.5" customHeight="1">
      <c r="A95" s="103"/>
      <c r="L95" s="309"/>
      <c r="M95" s="26"/>
      <c r="N95" s="85"/>
      <c r="O95" s="85"/>
      <c r="W95" s="104"/>
      <c r="X95" s="267">
        <f t="shared" si="18"/>
      </c>
      <c r="Y95" s="287">
        <f t="shared" si="19"/>
      </c>
      <c r="Z95" s="287">
        <f t="shared" si="20"/>
      </c>
      <c r="AA95" s="287">
        <f t="shared" si="21"/>
      </c>
      <c r="AB95" s="287">
        <f t="shared" si="22"/>
      </c>
      <c r="AC95" s="287">
        <f t="shared" si="23"/>
      </c>
      <c r="AD95" s="287">
        <f t="shared" si="24"/>
      </c>
      <c r="AE95" s="287">
        <f t="shared" si="25"/>
      </c>
      <c r="AF95" s="287">
        <f t="shared" si="26"/>
      </c>
      <c r="AG95" s="287">
        <f t="shared" si="27"/>
      </c>
      <c r="AH95" s="287">
        <f t="shared" si="28"/>
      </c>
      <c r="AI95" s="287">
        <f t="shared" si="29"/>
      </c>
      <c r="AJ95" s="287">
        <f t="shared" si="30"/>
      </c>
      <c r="AK95" s="287">
        <f t="shared" si="31"/>
      </c>
      <c r="AL95" s="287">
        <f t="shared" si="32"/>
      </c>
      <c r="AM95" s="287">
        <f t="shared" si="33"/>
      </c>
      <c r="AN95" s="287">
        <f>IF(AND(COUNTA(#REF!,K95,M95)&lt;1,COUNTA(P95:W95)=2),"x","")</f>
      </c>
      <c r="AO95" s="105">
        <f t="shared" si="34"/>
      </c>
      <c r="AP95" s="183">
        <f t="shared" si="35"/>
      </c>
      <c r="AQ95" s="183"/>
    </row>
    <row r="96" spans="1:43" ht="34.5" customHeight="1">
      <c r="A96" s="103"/>
      <c r="L96" s="309"/>
      <c r="M96" s="26"/>
      <c r="N96" s="85"/>
      <c r="O96" s="85"/>
      <c r="W96" s="104"/>
      <c r="X96" s="267">
        <f t="shared" si="18"/>
      </c>
      <c r="Y96" s="287">
        <f t="shared" si="19"/>
      </c>
      <c r="Z96" s="287">
        <f t="shared" si="20"/>
      </c>
      <c r="AA96" s="287">
        <f t="shared" si="21"/>
      </c>
      <c r="AB96" s="287">
        <f t="shared" si="22"/>
      </c>
      <c r="AC96" s="287">
        <f t="shared" si="23"/>
      </c>
      <c r="AD96" s="287">
        <f t="shared" si="24"/>
      </c>
      <c r="AE96" s="287">
        <f t="shared" si="25"/>
      </c>
      <c r="AF96" s="287">
        <f t="shared" si="26"/>
      </c>
      <c r="AG96" s="287">
        <f t="shared" si="27"/>
      </c>
      <c r="AH96" s="287">
        <f t="shared" si="28"/>
      </c>
      <c r="AI96" s="287">
        <f t="shared" si="29"/>
      </c>
      <c r="AJ96" s="287">
        <f t="shared" si="30"/>
      </c>
      <c r="AK96" s="287">
        <f t="shared" si="31"/>
      </c>
      <c r="AL96" s="287">
        <f t="shared" si="32"/>
      </c>
      <c r="AM96" s="287">
        <f t="shared" si="33"/>
      </c>
      <c r="AN96" s="287">
        <f>IF(AND(COUNTA(#REF!,K96,M96)&lt;1,COUNTA(P96:W96)=2),"x","")</f>
      </c>
      <c r="AO96" s="105">
        <f t="shared" si="34"/>
      </c>
      <c r="AP96" s="183">
        <f t="shared" si="35"/>
      </c>
      <c r="AQ96" s="183"/>
    </row>
    <row r="97" spans="1:43" ht="34.5" customHeight="1">
      <c r="A97" s="103"/>
      <c r="L97" s="309"/>
      <c r="M97" s="26"/>
      <c r="N97" s="85"/>
      <c r="O97" s="85"/>
      <c r="W97" s="104"/>
      <c r="X97" s="267">
        <f t="shared" si="18"/>
      </c>
      <c r="Y97" s="287">
        <f t="shared" si="19"/>
      </c>
      <c r="Z97" s="287">
        <f t="shared" si="20"/>
      </c>
      <c r="AA97" s="287">
        <f t="shared" si="21"/>
      </c>
      <c r="AB97" s="287">
        <f t="shared" si="22"/>
      </c>
      <c r="AC97" s="287">
        <f t="shared" si="23"/>
      </c>
      <c r="AD97" s="287">
        <f t="shared" si="24"/>
      </c>
      <c r="AE97" s="287">
        <f t="shared" si="25"/>
      </c>
      <c r="AF97" s="287">
        <f t="shared" si="26"/>
      </c>
      <c r="AG97" s="287">
        <f t="shared" si="27"/>
      </c>
      <c r="AH97" s="287">
        <f t="shared" si="28"/>
      </c>
      <c r="AI97" s="287">
        <f t="shared" si="29"/>
      </c>
      <c r="AJ97" s="287">
        <f t="shared" si="30"/>
      </c>
      <c r="AK97" s="287">
        <f t="shared" si="31"/>
      </c>
      <c r="AL97" s="287">
        <f t="shared" si="32"/>
      </c>
      <c r="AM97" s="287">
        <f t="shared" si="33"/>
      </c>
      <c r="AN97" s="287">
        <f>IF(AND(COUNTA(#REF!,K97,M97)&lt;1,COUNTA(P97:W97)=2),"x","")</f>
      </c>
      <c r="AO97" s="105">
        <f t="shared" si="34"/>
      </c>
      <c r="AP97" s="183">
        <f t="shared" si="35"/>
      </c>
      <c r="AQ97" s="183"/>
    </row>
    <row r="98" spans="1:43" ht="34.5" customHeight="1">
      <c r="A98" s="103"/>
      <c r="L98" s="309"/>
      <c r="M98" s="26"/>
      <c r="N98" s="85"/>
      <c r="O98" s="85"/>
      <c r="W98" s="104"/>
      <c r="X98" s="267">
        <f t="shared" si="18"/>
      </c>
      <c r="Y98" s="287">
        <f t="shared" si="19"/>
      </c>
      <c r="Z98" s="287">
        <f t="shared" si="20"/>
      </c>
      <c r="AA98" s="287">
        <f t="shared" si="21"/>
      </c>
      <c r="AB98" s="287">
        <f t="shared" si="22"/>
      </c>
      <c r="AC98" s="287">
        <f t="shared" si="23"/>
      </c>
      <c r="AD98" s="287">
        <f t="shared" si="24"/>
      </c>
      <c r="AE98" s="287">
        <f t="shared" si="25"/>
      </c>
      <c r="AF98" s="287">
        <f t="shared" si="26"/>
      </c>
      <c r="AG98" s="287">
        <f t="shared" si="27"/>
      </c>
      <c r="AH98" s="287">
        <f t="shared" si="28"/>
      </c>
      <c r="AI98" s="287">
        <f t="shared" si="29"/>
      </c>
      <c r="AJ98" s="287">
        <f t="shared" si="30"/>
      </c>
      <c r="AK98" s="287">
        <f t="shared" si="31"/>
      </c>
      <c r="AL98" s="287">
        <f t="shared" si="32"/>
      </c>
      <c r="AM98" s="287">
        <f t="shared" si="33"/>
      </c>
      <c r="AN98" s="287">
        <f>IF(AND(COUNTA(#REF!,K98,M98)&lt;1,COUNTA(P98:W98)=2),"x","")</f>
      </c>
      <c r="AO98" s="105">
        <f t="shared" si="34"/>
      </c>
      <c r="AP98" s="183">
        <f t="shared" si="35"/>
      </c>
      <c r="AQ98" s="183"/>
    </row>
    <row r="99" spans="1:43" ht="34.5" customHeight="1">
      <c r="A99" s="103"/>
      <c r="L99" s="309"/>
      <c r="M99" s="26"/>
      <c r="N99" s="85"/>
      <c r="O99" s="85"/>
      <c r="W99" s="104"/>
      <c r="X99" s="267">
        <f t="shared" si="18"/>
      </c>
      <c r="Y99" s="287">
        <f t="shared" si="19"/>
      </c>
      <c r="Z99" s="287">
        <f t="shared" si="20"/>
      </c>
      <c r="AA99" s="287">
        <f t="shared" si="21"/>
      </c>
      <c r="AB99" s="287">
        <f t="shared" si="22"/>
      </c>
      <c r="AC99" s="287">
        <f t="shared" si="23"/>
      </c>
      <c r="AD99" s="287">
        <f t="shared" si="24"/>
      </c>
      <c r="AE99" s="287">
        <f t="shared" si="25"/>
      </c>
      <c r="AF99" s="287">
        <f t="shared" si="26"/>
      </c>
      <c r="AG99" s="287">
        <f t="shared" si="27"/>
      </c>
      <c r="AH99" s="287">
        <f t="shared" si="28"/>
      </c>
      <c r="AI99" s="287">
        <f t="shared" si="29"/>
      </c>
      <c r="AJ99" s="287">
        <f t="shared" si="30"/>
      </c>
      <c r="AK99" s="287">
        <f t="shared" si="31"/>
      </c>
      <c r="AL99" s="287">
        <f t="shared" si="32"/>
      </c>
      <c r="AM99" s="287">
        <f t="shared" si="33"/>
      </c>
      <c r="AN99" s="287">
        <f>IF(AND(COUNTA(#REF!,K99,M99)&lt;1,COUNTA(P99:W99)=2),"x","")</f>
      </c>
      <c r="AO99" s="105">
        <f t="shared" si="34"/>
      </c>
      <c r="AP99" s="183">
        <f t="shared" si="35"/>
      </c>
      <c r="AQ99" s="183"/>
    </row>
    <row r="100" spans="1:43" ht="34.5" customHeight="1">
      <c r="A100" s="103"/>
      <c r="L100" s="309"/>
      <c r="M100" s="26"/>
      <c r="N100" s="85"/>
      <c r="O100" s="85"/>
      <c r="W100" s="104"/>
      <c r="X100" s="267">
        <f t="shared" si="18"/>
      </c>
      <c r="Y100" s="287">
        <f t="shared" si="19"/>
      </c>
      <c r="Z100" s="287">
        <f t="shared" si="20"/>
      </c>
      <c r="AA100" s="287">
        <f t="shared" si="21"/>
      </c>
      <c r="AB100" s="287">
        <f t="shared" si="22"/>
      </c>
      <c r="AC100" s="287">
        <f t="shared" si="23"/>
      </c>
      <c r="AD100" s="287">
        <f t="shared" si="24"/>
      </c>
      <c r="AE100" s="287">
        <f t="shared" si="25"/>
      </c>
      <c r="AF100" s="287">
        <f t="shared" si="26"/>
      </c>
      <c r="AG100" s="287">
        <f t="shared" si="27"/>
      </c>
      <c r="AH100" s="287">
        <f t="shared" si="28"/>
      </c>
      <c r="AI100" s="287">
        <f t="shared" si="29"/>
      </c>
      <c r="AJ100" s="287">
        <f t="shared" si="30"/>
      </c>
      <c r="AK100" s="287">
        <f t="shared" si="31"/>
      </c>
      <c r="AL100" s="287">
        <f t="shared" si="32"/>
      </c>
      <c r="AM100" s="287">
        <f t="shared" si="33"/>
      </c>
      <c r="AN100" s="287">
        <f>IF(AND(COUNTA(#REF!,K100,M100)&lt;1,COUNTA(P100:W100)=2),"x","")</f>
      </c>
      <c r="AO100" s="105">
        <f t="shared" si="34"/>
      </c>
      <c r="AP100" s="183">
        <f t="shared" si="35"/>
      </c>
      <c r="AQ100" s="183"/>
    </row>
    <row r="101" spans="1:43" ht="34.5" customHeight="1">
      <c r="A101" s="103"/>
      <c r="L101" s="309"/>
      <c r="M101" s="26"/>
      <c r="N101" s="85"/>
      <c r="O101" s="85"/>
      <c r="W101" s="104"/>
      <c r="X101" s="267">
        <f t="shared" si="18"/>
      </c>
      <c r="Y101" s="287">
        <f t="shared" si="19"/>
      </c>
      <c r="Z101" s="287">
        <f t="shared" si="20"/>
      </c>
      <c r="AA101" s="287">
        <f t="shared" si="21"/>
      </c>
      <c r="AB101" s="287">
        <f t="shared" si="22"/>
      </c>
      <c r="AC101" s="287">
        <f t="shared" si="23"/>
      </c>
      <c r="AD101" s="287">
        <f t="shared" si="24"/>
      </c>
      <c r="AE101" s="287">
        <f t="shared" si="25"/>
      </c>
      <c r="AF101" s="287">
        <f t="shared" si="26"/>
      </c>
      <c r="AG101" s="287">
        <f t="shared" si="27"/>
      </c>
      <c r="AH101" s="287">
        <f t="shared" si="28"/>
      </c>
      <c r="AI101" s="287">
        <f t="shared" si="29"/>
      </c>
      <c r="AJ101" s="287">
        <f t="shared" si="30"/>
      </c>
      <c r="AK101" s="287">
        <f t="shared" si="31"/>
      </c>
      <c r="AL101" s="287">
        <f t="shared" si="32"/>
      </c>
      <c r="AM101" s="287">
        <f t="shared" si="33"/>
      </c>
      <c r="AN101" s="287">
        <f>IF(AND(COUNTA(#REF!,K101,M101)&lt;1,COUNTA(P101:W101)=2),"x","")</f>
      </c>
      <c r="AO101" s="105">
        <f t="shared" si="34"/>
      </c>
      <c r="AP101" s="183">
        <f t="shared" si="35"/>
      </c>
      <c r="AQ101" s="183"/>
    </row>
    <row r="102" spans="1:43" ht="34.5" customHeight="1">
      <c r="A102" s="103"/>
      <c r="L102" s="309"/>
      <c r="M102" s="26"/>
      <c r="N102" s="85"/>
      <c r="O102" s="85"/>
      <c r="W102" s="104"/>
      <c r="X102" s="267">
        <f t="shared" si="18"/>
      </c>
      <c r="Y102" s="287">
        <f t="shared" si="19"/>
      </c>
      <c r="Z102" s="287">
        <f t="shared" si="20"/>
      </c>
      <c r="AA102" s="287">
        <f t="shared" si="21"/>
      </c>
      <c r="AB102" s="287">
        <f t="shared" si="22"/>
      </c>
      <c r="AC102" s="287">
        <f t="shared" si="23"/>
      </c>
      <c r="AD102" s="287">
        <f t="shared" si="24"/>
      </c>
      <c r="AE102" s="287">
        <f t="shared" si="25"/>
      </c>
      <c r="AF102" s="287">
        <f t="shared" si="26"/>
      </c>
      <c r="AG102" s="287">
        <f t="shared" si="27"/>
      </c>
      <c r="AH102" s="287">
        <f t="shared" si="28"/>
      </c>
      <c r="AI102" s="287">
        <f t="shared" si="29"/>
      </c>
      <c r="AJ102" s="287">
        <f t="shared" si="30"/>
      </c>
      <c r="AK102" s="287">
        <f t="shared" si="31"/>
      </c>
      <c r="AL102" s="287">
        <f t="shared" si="32"/>
      </c>
      <c r="AM102" s="287">
        <f t="shared" si="33"/>
      </c>
      <c r="AN102" s="287">
        <f>IF(AND(COUNTA(#REF!,K102,M102)&lt;1,COUNTA(P102:W102)=2),"x","")</f>
      </c>
      <c r="AO102" s="105">
        <f t="shared" si="34"/>
      </c>
      <c r="AP102" s="183">
        <f t="shared" si="35"/>
      </c>
      <c r="AQ102" s="183"/>
    </row>
    <row r="103" spans="1:43" ht="34.5" customHeight="1">
      <c r="A103" s="103"/>
      <c r="L103" s="309"/>
      <c r="M103" s="26"/>
      <c r="N103" s="85"/>
      <c r="O103" s="85"/>
      <c r="W103" s="104"/>
      <c r="X103" s="267">
        <f t="shared" si="18"/>
      </c>
      <c r="Y103" s="287">
        <f t="shared" si="19"/>
      </c>
      <c r="Z103" s="287">
        <f t="shared" si="20"/>
      </c>
      <c r="AA103" s="287">
        <f t="shared" si="21"/>
      </c>
      <c r="AB103" s="287">
        <f t="shared" si="22"/>
      </c>
      <c r="AC103" s="287">
        <f t="shared" si="23"/>
      </c>
      <c r="AD103" s="287">
        <f t="shared" si="24"/>
      </c>
      <c r="AE103" s="287">
        <f t="shared" si="25"/>
      </c>
      <c r="AF103" s="287">
        <f t="shared" si="26"/>
      </c>
      <c r="AG103" s="287">
        <f t="shared" si="27"/>
      </c>
      <c r="AH103" s="287">
        <f t="shared" si="28"/>
      </c>
      <c r="AI103" s="287">
        <f t="shared" si="29"/>
      </c>
      <c r="AJ103" s="287">
        <f t="shared" si="30"/>
      </c>
      <c r="AK103" s="287">
        <f t="shared" si="31"/>
      </c>
      <c r="AL103" s="287">
        <f t="shared" si="32"/>
      </c>
      <c r="AM103" s="287">
        <f t="shared" si="33"/>
      </c>
      <c r="AN103" s="287">
        <f>IF(AND(COUNTA(#REF!,K103,M103)&lt;1,COUNTA(P103:W103)=2),"x","")</f>
      </c>
      <c r="AO103" s="105">
        <f t="shared" si="34"/>
      </c>
      <c r="AP103" s="183">
        <f t="shared" si="35"/>
      </c>
      <c r="AQ103" s="183"/>
    </row>
    <row r="104" spans="1:43" ht="34.5" customHeight="1">
      <c r="A104" s="103"/>
      <c r="L104" s="309"/>
      <c r="M104" s="26"/>
      <c r="N104" s="85"/>
      <c r="O104" s="85"/>
      <c r="W104" s="104"/>
      <c r="X104" s="267">
        <f t="shared" si="18"/>
      </c>
      <c r="Y104" s="287">
        <f t="shared" si="19"/>
      </c>
      <c r="Z104" s="287">
        <f t="shared" si="20"/>
      </c>
      <c r="AA104" s="287">
        <f t="shared" si="21"/>
      </c>
      <c r="AB104" s="287">
        <f t="shared" si="22"/>
      </c>
      <c r="AC104" s="287">
        <f t="shared" si="23"/>
      </c>
      <c r="AD104" s="287">
        <f t="shared" si="24"/>
      </c>
      <c r="AE104" s="287">
        <f t="shared" si="25"/>
      </c>
      <c r="AF104" s="287">
        <f t="shared" si="26"/>
      </c>
      <c r="AG104" s="287">
        <f t="shared" si="27"/>
      </c>
      <c r="AH104" s="287">
        <f t="shared" si="28"/>
      </c>
      <c r="AI104" s="287">
        <f t="shared" si="29"/>
      </c>
      <c r="AJ104" s="287">
        <f t="shared" si="30"/>
      </c>
      <c r="AK104" s="287">
        <f t="shared" si="31"/>
      </c>
      <c r="AL104" s="287">
        <f t="shared" si="32"/>
      </c>
      <c r="AM104" s="287">
        <f t="shared" si="33"/>
      </c>
      <c r="AN104" s="287">
        <f>IF(AND(COUNTA(#REF!,K104,M104)&lt;1,COUNTA(P104:W104)=2),"x","")</f>
      </c>
      <c r="AO104" s="105">
        <f t="shared" si="34"/>
      </c>
      <c r="AP104" s="183">
        <f t="shared" si="35"/>
      </c>
      <c r="AQ104" s="183"/>
    </row>
    <row r="105" spans="1:43" ht="34.5" customHeight="1">
      <c r="A105" s="103"/>
      <c r="L105" s="309"/>
      <c r="M105" s="26"/>
      <c r="N105" s="85"/>
      <c r="O105" s="85"/>
      <c r="W105" s="104"/>
      <c r="X105" s="267">
        <f t="shared" si="18"/>
      </c>
      <c r="Y105" s="287">
        <f t="shared" si="19"/>
      </c>
      <c r="Z105" s="287">
        <f t="shared" si="20"/>
      </c>
      <c r="AA105" s="287">
        <f t="shared" si="21"/>
      </c>
      <c r="AB105" s="287">
        <f t="shared" si="22"/>
      </c>
      <c r="AC105" s="287">
        <f t="shared" si="23"/>
      </c>
      <c r="AD105" s="287">
        <f t="shared" si="24"/>
      </c>
      <c r="AE105" s="287">
        <f t="shared" si="25"/>
      </c>
      <c r="AF105" s="287">
        <f t="shared" si="26"/>
      </c>
      <c r="AG105" s="287">
        <f t="shared" si="27"/>
      </c>
      <c r="AH105" s="287">
        <f t="shared" si="28"/>
      </c>
      <c r="AI105" s="287">
        <f t="shared" si="29"/>
      </c>
      <c r="AJ105" s="287">
        <f t="shared" si="30"/>
      </c>
      <c r="AK105" s="287">
        <f t="shared" si="31"/>
      </c>
      <c r="AL105" s="287">
        <f t="shared" si="32"/>
      </c>
      <c r="AM105" s="287">
        <f t="shared" si="33"/>
      </c>
      <c r="AN105" s="287">
        <f>IF(AND(COUNTA(#REF!,K105,M105)&lt;1,COUNTA(P105:W105)=2),"x","")</f>
      </c>
      <c r="AO105" s="105">
        <f t="shared" si="34"/>
      </c>
      <c r="AP105" s="183">
        <f t="shared" si="35"/>
      </c>
      <c r="AQ105" s="183"/>
    </row>
    <row r="106" spans="1:43" ht="34.5" customHeight="1">
      <c r="A106" s="103"/>
      <c r="L106" s="309"/>
      <c r="M106" s="26"/>
      <c r="N106" s="85"/>
      <c r="O106" s="85"/>
      <c r="W106" s="104"/>
      <c r="X106" s="267">
        <f t="shared" si="18"/>
      </c>
      <c r="Y106" s="287">
        <f t="shared" si="19"/>
      </c>
      <c r="Z106" s="287">
        <f t="shared" si="20"/>
      </c>
      <c r="AA106" s="287">
        <f t="shared" si="21"/>
      </c>
      <c r="AB106" s="287">
        <f t="shared" si="22"/>
      </c>
      <c r="AC106" s="287">
        <f t="shared" si="23"/>
      </c>
      <c r="AD106" s="287">
        <f t="shared" si="24"/>
      </c>
      <c r="AE106" s="287">
        <f t="shared" si="25"/>
      </c>
      <c r="AF106" s="287">
        <f t="shared" si="26"/>
      </c>
      <c r="AG106" s="287">
        <f t="shared" si="27"/>
      </c>
      <c r="AH106" s="287">
        <f t="shared" si="28"/>
      </c>
      <c r="AI106" s="287">
        <f t="shared" si="29"/>
      </c>
      <c r="AJ106" s="287">
        <f t="shared" si="30"/>
      </c>
      <c r="AK106" s="287">
        <f t="shared" si="31"/>
      </c>
      <c r="AL106" s="287">
        <f t="shared" si="32"/>
      </c>
      <c r="AM106" s="287">
        <f t="shared" si="33"/>
      </c>
      <c r="AN106" s="287">
        <f>IF(AND(COUNTA(#REF!,K106,M106)&lt;1,COUNTA(P106:W106)=2),"x","")</f>
      </c>
      <c r="AO106" s="105">
        <f t="shared" si="34"/>
      </c>
      <c r="AP106" s="183">
        <f t="shared" si="35"/>
      </c>
      <c r="AQ106" s="183"/>
    </row>
    <row r="107" spans="1:43" ht="34.5" customHeight="1">
      <c r="A107" s="103"/>
      <c r="L107" s="309"/>
      <c r="M107" s="26"/>
      <c r="N107" s="85"/>
      <c r="O107" s="85"/>
      <c r="W107" s="104"/>
      <c r="X107" s="267">
        <f t="shared" si="18"/>
      </c>
      <c r="Y107" s="287">
        <f t="shared" si="19"/>
      </c>
      <c r="Z107" s="287">
        <f t="shared" si="20"/>
      </c>
      <c r="AA107" s="287">
        <f t="shared" si="21"/>
      </c>
      <c r="AB107" s="287">
        <f t="shared" si="22"/>
      </c>
      <c r="AC107" s="287">
        <f t="shared" si="23"/>
      </c>
      <c r="AD107" s="287">
        <f t="shared" si="24"/>
      </c>
      <c r="AE107" s="287">
        <f t="shared" si="25"/>
      </c>
      <c r="AF107" s="287">
        <f t="shared" si="26"/>
      </c>
      <c r="AG107" s="287">
        <f t="shared" si="27"/>
      </c>
      <c r="AH107" s="287">
        <f t="shared" si="28"/>
      </c>
      <c r="AI107" s="287">
        <f t="shared" si="29"/>
      </c>
      <c r="AJ107" s="287">
        <f t="shared" si="30"/>
      </c>
      <c r="AK107" s="287">
        <f t="shared" si="31"/>
      </c>
      <c r="AL107" s="287">
        <f t="shared" si="32"/>
      </c>
      <c r="AM107" s="287">
        <f t="shared" si="33"/>
      </c>
      <c r="AN107" s="287">
        <f>IF(AND(COUNTA(#REF!,K107,M107)&lt;1,COUNTA(P107:W107)=2),"x","")</f>
      </c>
      <c r="AO107" s="105">
        <f t="shared" si="34"/>
      </c>
      <c r="AP107" s="183">
        <f t="shared" si="35"/>
      </c>
      <c r="AQ107" s="183"/>
    </row>
    <row r="108" spans="1:43" ht="34.5" customHeight="1">
      <c r="A108" s="103"/>
      <c r="L108" s="309"/>
      <c r="M108" s="26"/>
      <c r="N108" s="85"/>
      <c r="O108" s="85"/>
      <c r="W108" s="104"/>
      <c r="X108" s="267">
        <f t="shared" si="18"/>
      </c>
      <c r="Y108" s="287">
        <f t="shared" si="19"/>
      </c>
      <c r="Z108" s="287">
        <f t="shared" si="20"/>
      </c>
      <c r="AA108" s="287">
        <f t="shared" si="21"/>
      </c>
      <c r="AB108" s="287">
        <f t="shared" si="22"/>
      </c>
      <c r="AC108" s="287">
        <f t="shared" si="23"/>
      </c>
      <c r="AD108" s="287">
        <f t="shared" si="24"/>
      </c>
      <c r="AE108" s="287">
        <f t="shared" si="25"/>
      </c>
      <c r="AF108" s="287">
        <f t="shared" si="26"/>
      </c>
      <c r="AG108" s="287">
        <f t="shared" si="27"/>
      </c>
      <c r="AH108" s="287">
        <f t="shared" si="28"/>
      </c>
      <c r="AI108" s="287">
        <f t="shared" si="29"/>
      </c>
      <c r="AJ108" s="287">
        <f t="shared" si="30"/>
      </c>
      <c r="AK108" s="287">
        <f t="shared" si="31"/>
      </c>
      <c r="AL108" s="287">
        <f t="shared" si="32"/>
      </c>
      <c r="AM108" s="287">
        <f t="shared" si="33"/>
      </c>
      <c r="AN108" s="287">
        <f>IF(AND(COUNTA(#REF!,K108,M108)&lt;1,COUNTA(P108:W108)=2),"x","")</f>
      </c>
      <c r="AO108" s="105">
        <f t="shared" si="34"/>
      </c>
      <c r="AP108" s="183">
        <f t="shared" si="35"/>
      </c>
      <c r="AQ108" s="183"/>
    </row>
    <row r="109" spans="1:43" ht="34.5" customHeight="1">
      <c r="A109" s="103"/>
      <c r="L109" s="309"/>
      <c r="M109" s="26"/>
      <c r="N109" s="85"/>
      <c r="O109" s="85"/>
      <c r="W109" s="104"/>
      <c r="X109" s="267">
        <f t="shared" si="18"/>
      </c>
      <c r="Y109" s="287">
        <f t="shared" si="19"/>
      </c>
      <c r="Z109" s="287">
        <f t="shared" si="20"/>
      </c>
      <c r="AA109" s="287">
        <f t="shared" si="21"/>
      </c>
      <c r="AB109" s="287">
        <f t="shared" si="22"/>
      </c>
      <c r="AC109" s="287">
        <f t="shared" si="23"/>
      </c>
      <c r="AD109" s="287">
        <f t="shared" si="24"/>
      </c>
      <c r="AE109" s="287">
        <f t="shared" si="25"/>
      </c>
      <c r="AF109" s="287">
        <f t="shared" si="26"/>
      </c>
      <c r="AG109" s="287">
        <f t="shared" si="27"/>
      </c>
      <c r="AH109" s="287">
        <f t="shared" si="28"/>
      </c>
      <c r="AI109" s="287">
        <f t="shared" si="29"/>
      </c>
      <c r="AJ109" s="287">
        <f t="shared" si="30"/>
      </c>
      <c r="AK109" s="287">
        <f t="shared" si="31"/>
      </c>
      <c r="AL109" s="287">
        <f t="shared" si="32"/>
      </c>
      <c r="AM109" s="287">
        <f t="shared" si="33"/>
      </c>
      <c r="AN109" s="287">
        <f>IF(AND(COUNTA(#REF!,K109,M109)&lt;1,COUNTA(P109:W109)=2),"x","")</f>
      </c>
      <c r="AO109" s="105">
        <f t="shared" si="34"/>
      </c>
      <c r="AP109" s="183">
        <f t="shared" si="35"/>
      </c>
      <c r="AQ109" s="183"/>
    </row>
    <row r="110" spans="1:43" ht="34.5" customHeight="1">
      <c r="A110" s="103"/>
      <c r="L110" s="309"/>
      <c r="M110" s="26"/>
      <c r="N110" s="85"/>
      <c r="O110" s="85"/>
      <c r="W110" s="104"/>
      <c r="X110" s="267">
        <f t="shared" si="18"/>
      </c>
      <c r="Y110" s="287">
        <f t="shared" si="19"/>
      </c>
      <c r="Z110" s="287">
        <f t="shared" si="20"/>
      </c>
      <c r="AA110" s="287">
        <f t="shared" si="21"/>
      </c>
      <c r="AB110" s="287">
        <f t="shared" si="22"/>
      </c>
      <c r="AC110" s="287">
        <f t="shared" si="23"/>
      </c>
      <c r="AD110" s="287">
        <f t="shared" si="24"/>
      </c>
      <c r="AE110" s="287">
        <f t="shared" si="25"/>
      </c>
      <c r="AF110" s="287">
        <f t="shared" si="26"/>
      </c>
      <c r="AG110" s="287">
        <f t="shared" si="27"/>
      </c>
      <c r="AH110" s="287">
        <f t="shared" si="28"/>
      </c>
      <c r="AI110" s="287">
        <f t="shared" si="29"/>
      </c>
      <c r="AJ110" s="287">
        <f t="shared" si="30"/>
      </c>
      <c r="AK110" s="287">
        <f t="shared" si="31"/>
      </c>
      <c r="AL110" s="287">
        <f t="shared" si="32"/>
      </c>
      <c r="AM110" s="287">
        <f t="shared" si="33"/>
      </c>
      <c r="AN110" s="287">
        <f>IF(AND(COUNTA(#REF!,K110,M110)&lt;1,COUNTA(P110:W110)=2),"x","")</f>
      </c>
      <c r="AO110" s="105">
        <f t="shared" si="34"/>
      </c>
      <c r="AP110" s="183">
        <f t="shared" si="35"/>
      </c>
      <c r="AQ110" s="183"/>
    </row>
    <row r="111" spans="1:43" ht="34.5" customHeight="1">
      <c r="A111" s="103"/>
      <c r="L111" s="309"/>
      <c r="M111" s="26"/>
      <c r="N111" s="85"/>
      <c r="O111" s="85"/>
      <c r="W111" s="104"/>
      <c r="X111" s="267">
        <f t="shared" si="18"/>
      </c>
      <c r="Y111" s="287">
        <f t="shared" si="19"/>
      </c>
      <c r="Z111" s="287">
        <f t="shared" si="20"/>
      </c>
      <c r="AA111" s="287">
        <f t="shared" si="21"/>
      </c>
      <c r="AB111" s="287">
        <f t="shared" si="22"/>
      </c>
      <c r="AC111" s="287">
        <f t="shared" si="23"/>
      </c>
      <c r="AD111" s="287">
        <f t="shared" si="24"/>
      </c>
      <c r="AE111" s="287">
        <f t="shared" si="25"/>
      </c>
      <c r="AF111" s="287">
        <f t="shared" si="26"/>
      </c>
      <c r="AG111" s="287">
        <f t="shared" si="27"/>
      </c>
      <c r="AH111" s="287">
        <f t="shared" si="28"/>
      </c>
      <c r="AI111" s="287">
        <f t="shared" si="29"/>
      </c>
      <c r="AJ111" s="287">
        <f t="shared" si="30"/>
      </c>
      <c r="AK111" s="287">
        <f t="shared" si="31"/>
      </c>
      <c r="AL111" s="287">
        <f t="shared" si="32"/>
      </c>
      <c r="AM111" s="287">
        <f t="shared" si="33"/>
      </c>
      <c r="AN111" s="287">
        <f>IF(AND(COUNTA(#REF!,K111,M111)&lt;1,COUNTA(P111:W111)=2),"x","")</f>
      </c>
      <c r="AO111" s="105">
        <f t="shared" si="34"/>
      </c>
      <c r="AP111" s="183">
        <f t="shared" si="35"/>
      </c>
      <c r="AQ111" s="183"/>
    </row>
    <row r="112" spans="1:43" ht="34.5" customHeight="1">
      <c r="A112" s="103"/>
      <c r="L112" s="309"/>
      <c r="M112" s="26"/>
      <c r="N112" s="85"/>
      <c r="O112" s="85"/>
      <c r="W112" s="104"/>
      <c r="X112" s="267">
        <f t="shared" si="18"/>
      </c>
      <c r="Y112" s="287">
        <f t="shared" si="19"/>
      </c>
      <c r="Z112" s="287">
        <f t="shared" si="20"/>
      </c>
      <c r="AA112" s="287">
        <f t="shared" si="21"/>
      </c>
      <c r="AB112" s="287">
        <f t="shared" si="22"/>
      </c>
      <c r="AC112" s="287">
        <f t="shared" si="23"/>
      </c>
      <c r="AD112" s="287">
        <f t="shared" si="24"/>
      </c>
      <c r="AE112" s="287">
        <f t="shared" si="25"/>
      </c>
      <c r="AF112" s="287">
        <f t="shared" si="26"/>
      </c>
      <c r="AG112" s="287">
        <f t="shared" si="27"/>
      </c>
      <c r="AH112" s="287">
        <f t="shared" si="28"/>
      </c>
      <c r="AI112" s="287">
        <f t="shared" si="29"/>
      </c>
      <c r="AJ112" s="287">
        <f t="shared" si="30"/>
      </c>
      <c r="AK112" s="287">
        <f t="shared" si="31"/>
      </c>
      <c r="AL112" s="287">
        <f t="shared" si="32"/>
      </c>
      <c r="AM112" s="287">
        <f t="shared" si="33"/>
      </c>
      <c r="AN112" s="287">
        <f>IF(AND(COUNTA(#REF!,K112,M112)&lt;1,COUNTA(P112:W112)=2),"x","")</f>
      </c>
      <c r="AO112" s="105">
        <f t="shared" si="34"/>
      </c>
      <c r="AP112" s="183">
        <f t="shared" si="35"/>
      </c>
      <c r="AQ112" s="183"/>
    </row>
    <row r="113" spans="1:43" ht="34.5" customHeight="1">
      <c r="A113" s="103"/>
      <c r="L113" s="309"/>
      <c r="M113" s="26"/>
      <c r="N113" s="85"/>
      <c r="O113" s="85"/>
      <c r="W113" s="104"/>
      <c r="X113" s="267">
        <f t="shared" si="18"/>
      </c>
      <c r="Y113" s="287">
        <f t="shared" si="19"/>
      </c>
      <c r="Z113" s="287">
        <f t="shared" si="20"/>
      </c>
      <c r="AA113" s="287">
        <f t="shared" si="21"/>
      </c>
      <c r="AB113" s="287">
        <f t="shared" si="22"/>
      </c>
      <c r="AC113" s="287">
        <f t="shared" si="23"/>
      </c>
      <c r="AD113" s="287">
        <f t="shared" si="24"/>
      </c>
      <c r="AE113" s="287">
        <f t="shared" si="25"/>
      </c>
      <c r="AF113" s="287">
        <f t="shared" si="26"/>
      </c>
      <c r="AG113" s="287">
        <f t="shared" si="27"/>
      </c>
      <c r="AH113" s="287">
        <f t="shared" si="28"/>
      </c>
      <c r="AI113" s="287">
        <f t="shared" si="29"/>
      </c>
      <c r="AJ113" s="287">
        <f t="shared" si="30"/>
      </c>
      <c r="AK113" s="287">
        <f t="shared" si="31"/>
      </c>
      <c r="AL113" s="287">
        <f t="shared" si="32"/>
      </c>
      <c r="AM113" s="287">
        <f t="shared" si="33"/>
      </c>
      <c r="AN113" s="287">
        <f>IF(AND(COUNTA(#REF!,K113,M113)&lt;1,COUNTA(P113:W113)=2),"x","")</f>
      </c>
      <c r="AO113" s="105">
        <f t="shared" si="34"/>
      </c>
      <c r="AP113" s="183">
        <f t="shared" si="35"/>
      </c>
      <c r="AQ113" s="183"/>
    </row>
    <row r="114" spans="1:43" ht="34.5" customHeight="1">
      <c r="A114" s="103"/>
      <c r="L114" s="309"/>
      <c r="M114" s="26"/>
      <c r="N114" s="85"/>
      <c r="O114" s="85"/>
      <c r="W114" s="104"/>
      <c r="X114" s="267">
        <f t="shared" si="18"/>
      </c>
      <c r="Y114" s="287">
        <f t="shared" si="19"/>
      </c>
      <c r="Z114" s="287">
        <f t="shared" si="20"/>
      </c>
      <c r="AA114" s="287">
        <f t="shared" si="21"/>
      </c>
      <c r="AB114" s="287">
        <f t="shared" si="22"/>
      </c>
      <c r="AC114" s="287">
        <f t="shared" si="23"/>
      </c>
      <c r="AD114" s="287">
        <f t="shared" si="24"/>
      </c>
      <c r="AE114" s="287">
        <f t="shared" si="25"/>
      </c>
      <c r="AF114" s="287">
        <f t="shared" si="26"/>
      </c>
      <c r="AG114" s="287">
        <f t="shared" si="27"/>
      </c>
      <c r="AH114" s="287">
        <f t="shared" si="28"/>
      </c>
      <c r="AI114" s="287">
        <f t="shared" si="29"/>
      </c>
      <c r="AJ114" s="287">
        <f t="shared" si="30"/>
      </c>
      <c r="AK114" s="287">
        <f t="shared" si="31"/>
      </c>
      <c r="AL114" s="287">
        <f t="shared" si="32"/>
      </c>
      <c r="AM114" s="287">
        <f t="shared" si="33"/>
      </c>
      <c r="AN114" s="287">
        <f>IF(AND(COUNTA(#REF!,K114,M114)&lt;1,COUNTA(P114:W114)=2),"x","")</f>
      </c>
      <c r="AO114" s="105">
        <f t="shared" si="34"/>
      </c>
      <c r="AP114" s="183">
        <f t="shared" si="35"/>
      </c>
      <c r="AQ114" s="183"/>
    </row>
    <row r="115" spans="1:43" ht="34.5" customHeight="1">
      <c r="A115" s="103"/>
      <c r="L115" s="309"/>
      <c r="M115" s="26"/>
      <c r="N115" s="85"/>
      <c r="O115" s="85"/>
      <c r="W115" s="104"/>
      <c r="X115" s="267">
        <f t="shared" si="18"/>
      </c>
      <c r="Y115" s="287">
        <f t="shared" si="19"/>
      </c>
      <c r="Z115" s="287">
        <f t="shared" si="20"/>
      </c>
      <c r="AA115" s="287">
        <f t="shared" si="21"/>
      </c>
      <c r="AB115" s="287">
        <f t="shared" si="22"/>
      </c>
      <c r="AC115" s="287">
        <f t="shared" si="23"/>
      </c>
      <c r="AD115" s="287">
        <f t="shared" si="24"/>
      </c>
      <c r="AE115" s="287">
        <f t="shared" si="25"/>
      </c>
      <c r="AF115" s="287">
        <f t="shared" si="26"/>
      </c>
      <c r="AG115" s="287">
        <f t="shared" si="27"/>
      </c>
      <c r="AH115" s="287">
        <f t="shared" si="28"/>
      </c>
      <c r="AI115" s="287">
        <f t="shared" si="29"/>
      </c>
      <c r="AJ115" s="287">
        <f t="shared" si="30"/>
      </c>
      <c r="AK115" s="287">
        <f t="shared" si="31"/>
      </c>
      <c r="AL115" s="287">
        <f t="shared" si="32"/>
      </c>
      <c r="AM115" s="287">
        <f t="shared" si="33"/>
      </c>
      <c r="AN115" s="287">
        <f>IF(AND(COUNTA(#REF!,K115,M115)&lt;1,COUNTA(P115:W115)=2),"x","")</f>
      </c>
      <c r="AO115" s="105">
        <f t="shared" si="34"/>
      </c>
      <c r="AP115" s="183">
        <f t="shared" si="35"/>
      </c>
      <c r="AQ115" s="183"/>
    </row>
    <row r="116" spans="1:43" ht="34.5" customHeight="1">
      <c r="A116" s="103"/>
      <c r="L116" s="309"/>
      <c r="M116" s="26"/>
      <c r="N116" s="85"/>
      <c r="O116" s="85"/>
      <c r="W116" s="104"/>
      <c r="X116" s="267">
        <f t="shared" si="18"/>
      </c>
      <c r="Y116" s="287">
        <f t="shared" si="19"/>
      </c>
      <c r="Z116" s="287">
        <f t="shared" si="20"/>
      </c>
      <c r="AA116" s="287">
        <f t="shared" si="21"/>
      </c>
      <c r="AB116" s="287">
        <f t="shared" si="22"/>
      </c>
      <c r="AC116" s="287">
        <f t="shared" si="23"/>
      </c>
      <c r="AD116" s="287">
        <f t="shared" si="24"/>
      </c>
      <c r="AE116" s="287">
        <f t="shared" si="25"/>
      </c>
      <c r="AF116" s="287">
        <f t="shared" si="26"/>
      </c>
      <c r="AG116" s="287">
        <f t="shared" si="27"/>
      </c>
      <c r="AH116" s="287">
        <f t="shared" si="28"/>
      </c>
      <c r="AI116" s="287">
        <f t="shared" si="29"/>
      </c>
      <c r="AJ116" s="287">
        <f t="shared" si="30"/>
      </c>
      <c r="AK116" s="287">
        <f t="shared" si="31"/>
      </c>
      <c r="AL116" s="287">
        <f t="shared" si="32"/>
      </c>
      <c r="AM116" s="287">
        <f t="shared" si="33"/>
      </c>
      <c r="AN116" s="287">
        <f>IF(AND(COUNTA(#REF!,K116,M116)&lt;1,COUNTA(P116:W116)=2),"x","")</f>
      </c>
      <c r="AO116" s="105">
        <f t="shared" si="34"/>
      </c>
      <c r="AP116" s="183">
        <f t="shared" si="35"/>
      </c>
      <c r="AQ116" s="183"/>
    </row>
    <row r="117" spans="1:43" ht="34.5" customHeight="1">
      <c r="A117" s="103"/>
      <c r="L117" s="309"/>
      <c r="M117" s="26"/>
      <c r="N117" s="85"/>
      <c r="O117" s="85"/>
      <c r="W117" s="104"/>
      <c r="X117" s="267">
        <f t="shared" si="18"/>
      </c>
      <c r="Y117" s="287">
        <f t="shared" si="19"/>
      </c>
      <c r="Z117" s="287">
        <f t="shared" si="20"/>
      </c>
      <c r="AA117" s="287">
        <f t="shared" si="21"/>
      </c>
      <c r="AB117" s="287">
        <f t="shared" si="22"/>
      </c>
      <c r="AC117" s="287">
        <f t="shared" si="23"/>
      </c>
      <c r="AD117" s="287">
        <f t="shared" si="24"/>
      </c>
      <c r="AE117" s="287">
        <f t="shared" si="25"/>
      </c>
      <c r="AF117" s="287">
        <f t="shared" si="26"/>
      </c>
      <c r="AG117" s="287">
        <f t="shared" si="27"/>
      </c>
      <c r="AH117" s="287">
        <f t="shared" si="28"/>
      </c>
      <c r="AI117" s="287">
        <f t="shared" si="29"/>
      </c>
      <c r="AJ117" s="287">
        <f t="shared" si="30"/>
      </c>
      <c r="AK117" s="287">
        <f t="shared" si="31"/>
      </c>
      <c r="AL117" s="287">
        <f t="shared" si="32"/>
      </c>
      <c r="AM117" s="287">
        <f t="shared" si="33"/>
      </c>
      <c r="AN117" s="287">
        <f>IF(AND(COUNTA(#REF!,K117,M117)&lt;1,COUNTA(P117:W117)=2),"x","")</f>
      </c>
      <c r="AO117" s="105">
        <f t="shared" si="34"/>
      </c>
      <c r="AP117" s="183">
        <f t="shared" si="35"/>
      </c>
      <c r="AQ117" s="183"/>
    </row>
    <row r="118" spans="1:43" ht="34.5" customHeight="1">
      <c r="A118" s="103"/>
      <c r="L118" s="309"/>
      <c r="M118" s="26"/>
      <c r="N118" s="85"/>
      <c r="O118" s="85"/>
      <c r="W118" s="104"/>
      <c r="X118" s="267">
        <f t="shared" si="18"/>
      </c>
      <c r="Y118" s="287">
        <f t="shared" si="19"/>
      </c>
      <c r="Z118" s="287">
        <f t="shared" si="20"/>
      </c>
      <c r="AA118" s="287">
        <f t="shared" si="21"/>
      </c>
      <c r="AB118" s="287">
        <f t="shared" si="22"/>
      </c>
      <c r="AC118" s="287">
        <f t="shared" si="23"/>
      </c>
      <c r="AD118" s="287">
        <f t="shared" si="24"/>
      </c>
      <c r="AE118" s="287">
        <f t="shared" si="25"/>
      </c>
      <c r="AF118" s="287">
        <f t="shared" si="26"/>
      </c>
      <c r="AG118" s="287">
        <f t="shared" si="27"/>
      </c>
      <c r="AH118" s="287">
        <f t="shared" si="28"/>
      </c>
      <c r="AI118" s="287">
        <f t="shared" si="29"/>
      </c>
      <c r="AJ118" s="287">
        <f t="shared" si="30"/>
      </c>
      <c r="AK118" s="287">
        <f t="shared" si="31"/>
      </c>
      <c r="AL118" s="287">
        <f t="shared" si="32"/>
      </c>
      <c r="AM118" s="287">
        <f t="shared" si="33"/>
      </c>
      <c r="AN118" s="287">
        <f>IF(AND(COUNTA(#REF!,K118,M118)&lt;1,COUNTA(P118:W118)=2),"x","")</f>
      </c>
      <c r="AO118" s="105">
        <f t="shared" si="34"/>
      </c>
      <c r="AP118" s="183">
        <f t="shared" si="35"/>
      </c>
      <c r="AQ118" s="183"/>
    </row>
    <row r="119" spans="1:43" ht="20.25" customHeight="1">
      <c r="A119" s="103"/>
      <c r="L119" s="309"/>
      <c r="M119" s="26"/>
      <c r="N119" s="85"/>
      <c r="O119" s="85"/>
      <c r="W119" s="104"/>
      <c r="X119" s="267">
        <f t="shared" si="18"/>
      </c>
      <c r="Y119" s="287">
        <f t="shared" si="19"/>
      </c>
      <c r="Z119" s="287">
        <f t="shared" si="20"/>
      </c>
      <c r="AA119" s="287">
        <f t="shared" si="21"/>
      </c>
      <c r="AB119" s="287">
        <f t="shared" si="22"/>
      </c>
      <c r="AC119" s="287">
        <f t="shared" si="23"/>
      </c>
      <c r="AD119" s="287">
        <f t="shared" si="24"/>
      </c>
      <c r="AE119" s="287">
        <f t="shared" si="25"/>
      </c>
      <c r="AF119" s="287">
        <f t="shared" si="26"/>
      </c>
      <c r="AG119" s="287">
        <f t="shared" si="27"/>
      </c>
      <c r="AH119" s="287">
        <f t="shared" si="28"/>
      </c>
      <c r="AI119" s="287">
        <f t="shared" si="29"/>
      </c>
      <c r="AJ119" s="287">
        <f t="shared" si="30"/>
      </c>
      <c r="AK119" s="287">
        <f t="shared" si="31"/>
      </c>
      <c r="AL119" s="287">
        <f t="shared" si="32"/>
      </c>
      <c r="AM119" s="287">
        <f t="shared" si="33"/>
      </c>
      <c r="AN119" s="287">
        <f>IF(AND(COUNTA(#REF!,K119,M119)&lt;1,COUNTA(P119:W119)=2),"x","")</f>
      </c>
      <c r="AO119" s="105">
        <f t="shared" si="34"/>
      </c>
      <c r="AP119" s="183">
        <f t="shared" si="35"/>
      </c>
      <c r="AQ119" s="183"/>
    </row>
    <row r="120" spans="1:43" ht="20.25" customHeight="1">
      <c r="A120" s="103"/>
      <c r="L120" s="309"/>
      <c r="M120" s="26"/>
      <c r="N120" s="85"/>
      <c r="O120" s="85"/>
      <c r="W120" s="104"/>
      <c r="X120" s="267">
        <f t="shared" si="18"/>
      </c>
      <c r="Y120" s="287">
        <f t="shared" si="19"/>
      </c>
      <c r="Z120" s="287">
        <f t="shared" si="20"/>
      </c>
      <c r="AA120" s="287">
        <f t="shared" si="21"/>
      </c>
      <c r="AB120" s="287">
        <f t="shared" si="22"/>
      </c>
      <c r="AC120" s="287">
        <f t="shared" si="23"/>
      </c>
      <c r="AD120" s="287">
        <f t="shared" si="24"/>
      </c>
      <c r="AE120" s="287">
        <f t="shared" si="25"/>
      </c>
      <c r="AF120" s="287">
        <f t="shared" si="26"/>
      </c>
      <c r="AG120" s="287">
        <f t="shared" si="27"/>
      </c>
      <c r="AH120" s="287">
        <f t="shared" si="28"/>
      </c>
      <c r="AI120" s="287">
        <f t="shared" si="29"/>
      </c>
      <c r="AJ120" s="287">
        <f t="shared" si="30"/>
      </c>
      <c r="AK120" s="287">
        <f t="shared" si="31"/>
      </c>
      <c r="AL120" s="287">
        <f t="shared" si="32"/>
      </c>
      <c r="AM120" s="287">
        <f t="shared" si="33"/>
      </c>
      <c r="AN120" s="287">
        <f>IF(AND(COUNTA(#REF!,K120,M120)&lt;1,COUNTA(P120:W120)=2),"x","")</f>
      </c>
      <c r="AO120" s="105">
        <f t="shared" si="34"/>
      </c>
      <c r="AP120" s="183">
        <f t="shared" si="35"/>
      </c>
      <c r="AQ120" s="183"/>
    </row>
    <row r="121" spans="1:43" ht="20.25" customHeight="1">
      <c r="A121" s="103"/>
      <c r="L121" s="309"/>
      <c r="M121" s="26"/>
      <c r="N121" s="85"/>
      <c r="O121" s="85"/>
      <c r="W121" s="104"/>
      <c r="X121" s="267">
        <f t="shared" si="18"/>
      </c>
      <c r="Y121" s="287">
        <f t="shared" si="19"/>
      </c>
      <c r="Z121" s="287">
        <f t="shared" si="20"/>
      </c>
      <c r="AA121" s="287">
        <f t="shared" si="21"/>
      </c>
      <c r="AB121" s="287">
        <f t="shared" si="22"/>
      </c>
      <c r="AC121" s="287">
        <f t="shared" si="23"/>
      </c>
      <c r="AD121" s="287">
        <f t="shared" si="24"/>
      </c>
      <c r="AE121" s="287">
        <f t="shared" si="25"/>
      </c>
      <c r="AF121" s="287">
        <f t="shared" si="26"/>
      </c>
      <c r="AG121" s="287">
        <f t="shared" si="27"/>
      </c>
      <c r="AH121" s="287">
        <f t="shared" si="28"/>
      </c>
      <c r="AI121" s="287">
        <f t="shared" si="29"/>
      </c>
      <c r="AJ121" s="287">
        <f t="shared" si="30"/>
      </c>
      <c r="AK121" s="287">
        <f t="shared" si="31"/>
      </c>
      <c r="AL121" s="287">
        <f t="shared" si="32"/>
      </c>
      <c r="AM121" s="287">
        <f t="shared" si="33"/>
      </c>
      <c r="AN121" s="287">
        <f>IF(AND(COUNTA(#REF!,K121,M121)&lt;1,COUNTA(P121:W121)=2),"x","")</f>
      </c>
      <c r="AO121" s="105">
        <f t="shared" si="34"/>
      </c>
      <c r="AP121" s="183">
        <f t="shared" si="35"/>
      </c>
      <c r="AQ121" s="183"/>
    </row>
    <row r="122" spans="1:43" ht="20.25" customHeight="1">
      <c r="A122" s="103"/>
      <c r="L122" s="309"/>
      <c r="M122" s="26"/>
      <c r="N122" s="85"/>
      <c r="O122" s="85"/>
      <c r="W122" s="104"/>
      <c r="X122" s="267">
        <f t="shared" si="18"/>
      </c>
      <c r="Y122" s="287">
        <f t="shared" si="19"/>
      </c>
      <c r="Z122" s="287">
        <f t="shared" si="20"/>
      </c>
      <c r="AA122" s="287">
        <f t="shared" si="21"/>
      </c>
      <c r="AB122" s="287">
        <f t="shared" si="22"/>
      </c>
      <c r="AC122" s="287">
        <f t="shared" si="23"/>
      </c>
      <c r="AD122" s="287">
        <f t="shared" si="24"/>
      </c>
      <c r="AE122" s="287">
        <f t="shared" si="25"/>
      </c>
      <c r="AF122" s="287">
        <f t="shared" si="26"/>
      </c>
      <c r="AG122" s="287">
        <f t="shared" si="27"/>
      </c>
      <c r="AH122" s="287">
        <f t="shared" si="28"/>
      </c>
      <c r="AI122" s="287">
        <f t="shared" si="29"/>
      </c>
      <c r="AJ122" s="287">
        <f t="shared" si="30"/>
      </c>
      <c r="AK122" s="287">
        <f t="shared" si="31"/>
      </c>
      <c r="AL122" s="287">
        <f t="shared" si="32"/>
      </c>
      <c r="AM122" s="287">
        <f t="shared" si="33"/>
      </c>
      <c r="AN122" s="287">
        <f>IF(AND(COUNTA(#REF!,K122,M122)&lt;1,COUNTA(P122:W122)=2),"x","")</f>
      </c>
      <c r="AO122" s="105">
        <f t="shared" si="34"/>
      </c>
      <c r="AP122" s="183">
        <f t="shared" si="35"/>
      </c>
      <c r="AQ122" s="183"/>
    </row>
    <row r="123" spans="1:43" ht="20.25" customHeight="1">
      <c r="A123" s="103"/>
      <c r="L123" s="309"/>
      <c r="M123" s="26"/>
      <c r="N123" s="85"/>
      <c r="O123" s="85"/>
      <c r="W123" s="104"/>
      <c r="X123" s="267">
        <f t="shared" si="18"/>
      </c>
      <c r="Y123" s="287">
        <f t="shared" si="19"/>
      </c>
      <c r="Z123" s="287">
        <f t="shared" si="20"/>
      </c>
      <c r="AA123" s="287">
        <f t="shared" si="21"/>
      </c>
      <c r="AB123" s="287">
        <f t="shared" si="22"/>
      </c>
      <c r="AC123" s="287">
        <f t="shared" si="23"/>
      </c>
      <c r="AD123" s="287">
        <f t="shared" si="24"/>
      </c>
      <c r="AE123" s="287">
        <f t="shared" si="25"/>
      </c>
      <c r="AF123" s="287">
        <f t="shared" si="26"/>
      </c>
      <c r="AG123" s="287">
        <f t="shared" si="27"/>
      </c>
      <c r="AH123" s="287">
        <f t="shared" si="28"/>
      </c>
      <c r="AI123" s="287">
        <f t="shared" si="29"/>
      </c>
      <c r="AJ123" s="287">
        <f t="shared" si="30"/>
      </c>
      <c r="AK123" s="287">
        <f t="shared" si="31"/>
      </c>
      <c r="AL123" s="287">
        <f t="shared" si="32"/>
      </c>
      <c r="AM123" s="287">
        <f t="shared" si="33"/>
      </c>
      <c r="AN123" s="287">
        <f>IF(AND(COUNTA(#REF!,K123,M123)&lt;1,COUNTA(P123:W123)=2),"x","")</f>
      </c>
      <c r="AO123" s="105">
        <f t="shared" si="34"/>
      </c>
      <c r="AP123" s="183">
        <f t="shared" si="35"/>
      </c>
      <c r="AQ123" s="183"/>
    </row>
    <row r="124" spans="1:43" ht="20.25" customHeight="1">
      <c r="A124" s="103"/>
      <c r="L124" s="309"/>
      <c r="M124" s="26"/>
      <c r="N124" s="85"/>
      <c r="O124" s="85"/>
      <c r="W124" s="104"/>
      <c r="X124" s="267">
        <f t="shared" si="18"/>
      </c>
      <c r="Y124" s="287">
        <f t="shared" si="19"/>
      </c>
      <c r="Z124" s="287">
        <f t="shared" si="20"/>
      </c>
      <c r="AA124" s="287">
        <f t="shared" si="21"/>
      </c>
      <c r="AB124" s="287">
        <f t="shared" si="22"/>
      </c>
      <c r="AC124" s="287">
        <f t="shared" si="23"/>
      </c>
      <c r="AD124" s="287">
        <f t="shared" si="24"/>
      </c>
      <c r="AE124" s="287">
        <f t="shared" si="25"/>
      </c>
      <c r="AF124" s="287">
        <f t="shared" si="26"/>
      </c>
      <c r="AG124" s="287">
        <f t="shared" si="27"/>
      </c>
      <c r="AH124" s="287">
        <f t="shared" si="28"/>
      </c>
      <c r="AI124" s="287">
        <f t="shared" si="29"/>
      </c>
      <c r="AJ124" s="287">
        <f t="shared" si="30"/>
      </c>
      <c r="AK124" s="287">
        <f t="shared" si="31"/>
      </c>
      <c r="AL124" s="287">
        <f t="shared" si="32"/>
      </c>
      <c r="AM124" s="287">
        <f t="shared" si="33"/>
      </c>
      <c r="AN124" s="287">
        <f>IF(AND(COUNTA(#REF!,K124,M124)&lt;1,COUNTA(P124:W124)=2),"x","")</f>
      </c>
      <c r="AO124" s="105">
        <f t="shared" si="34"/>
      </c>
      <c r="AP124" s="183">
        <f t="shared" si="35"/>
      </c>
      <c r="AQ124" s="183"/>
    </row>
    <row r="125" spans="1:43" ht="20.25" customHeight="1">
      <c r="A125" s="103"/>
      <c r="L125" s="309"/>
      <c r="M125" s="26"/>
      <c r="N125" s="85"/>
      <c r="O125" s="85"/>
      <c r="W125" s="104"/>
      <c r="X125" s="267">
        <f t="shared" si="18"/>
      </c>
      <c r="Y125" s="287">
        <f t="shared" si="19"/>
      </c>
      <c r="Z125" s="287">
        <f t="shared" si="20"/>
      </c>
      <c r="AA125" s="287">
        <f t="shared" si="21"/>
      </c>
      <c r="AB125" s="287">
        <f t="shared" si="22"/>
      </c>
      <c r="AC125" s="287">
        <f t="shared" si="23"/>
      </c>
      <c r="AD125" s="287">
        <f t="shared" si="24"/>
      </c>
      <c r="AE125" s="287">
        <f t="shared" si="25"/>
      </c>
      <c r="AF125" s="287">
        <f t="shared" si="26"/>
      </c>
      <c r="AG125" s="287">
        <f t="shared" si="27"/>
      </c>
      <c r="AH125" s="287">
        <f t="shared" si="28"/>
      </c>
      <c r="AI125" s="287">
        <f t="shared" si="29"/>
      </c>
      <c r="AJ125" s="287">
        <f t="shared" si="30"/>
      </c>
      <c r="AK125" s="287">
        <f t="shared" si="31"/>
      </c>
      <c r="AL125" s="287">
        <f t="shared" si="32"/>
      </c>
      <c r="AM125" s="287">
        <f t="shared" si="33"/>
      </c>
      <c r="AN125" s="287">
        <f>IF(AND(COUNTA(#REF!,K125,M125)&lt;1,COUNTA(P125:W125)=2),"x","")</f>
      </c>
      <c r="AO125" s="105">
        <f t="shared" si="34"/>
      </c>
      <c r="AP125" s="183">
        <f t="shared" si="35"/>
      </c>
      <c r="AQ125" s="183"/>
    </row>
    <row r="126" spans="1:43" ht="20.25" customHeight="1">
      <c r="A126" s="103"/>
      <c r="L126" s="309"/>
      <c r="M126" s="26"/>
      <c r="N126" s="85"/>
      <c r="O126" s="85"/>
      <c r="W126" s="104"/>
      <c r="X126" s="267">
        <f t="shared" si="18"/>
      </c>
      <c r="Y126" s="287">
        <f t="shared" si="19"/>
      </c>
      <c r="Z126" s="287">
        <f t="shared" si="20"/>
      </c>
      <c r="AA126" s="287">
        <f t="shared" si="21"/>
      </c>
      <c r="AB126" s="287">
        <f t="shared" si="22"/>
      </c>
      <c r="AC126" s="287">
        <f t="shared" si="23"/>
      </c>
      <c r="AD126" s="287">
        <f t="shared" si="24"/>
      </c>
      <c r="AE126" s="287">
        <f t="shared" si="25"/>
      </c>
      <c r="AF126" s="287">
        <f t="shared" si="26"/>
      </c>
      <c r="AG126" s="287">
        <f t="shared" si="27"/>
      </c>
      <c r="AH126" s="287">
        <f t="shared" si="28"/>
      </c>
      <c r="AI126" s="287">
        <f t="shared" si="29"/>
      </c>
      <c r="AJ126" s="287">
        <f t="shared" si="30"/>
      </c>
      <c r="AK126" s="287">
        <f t="shared" si="31"/>
      </c>
      <c r="AL126" s="287">
        <f t="shared" si="32"/>
      </c>
      <c r="AM126" s="287">
        <f t="shared" si="33"/>
      </c>
      <c r="AN126" s="287">
        <f>IF(AND(COUNTA(#REF!,K126,M126)&lt;1,COUNTA(P126:W126)=2),"x","")</f>
      </c>
      <c r="AO126" s="105">
        <f t="shared" si="34"/>
      </c>
      <c r="AP126" s="183">
        <f t="shared" si="35"/>
      </c>
      <c r="AQ126" s="183"/>
    </row>
    <row r="127" spans="1:43" ht="20.25" customHeight="1">
      <c r="A127" s="103"/>
      <c r="L127" s="309"/>
      <c r="M127" s="26"/>
      <c r="N127" s="85"/>
      <c r="O127" s="85"/>
      <c r="W127" s="104"/>
      <c r="X127" s="267">
        <f t="shared" si="18"/>
      </c>
      <c r="Y127" s="287">
        <f t="shared" si="19"/>
      </c>
      <c r="Z127" s="287">
        <f t="shared" si="20"/>
      </c>
      <c r="AA127" s="287">
        <f t="shared" si="21"/>
      </c>
      <c r="AB127" s="287">
        <f t="shared" si="22"/>
      </c>
      <c r="AC127" s="287">
        <f t="shared" si="23"/>
      </c>
      <c r="AD127" s="287">
        <f t="shared" si="24"/>
      </c>
      <c r="AE127" s="287">
        <f t="shared" si="25"/>
      </c>
      <c r="AF127" s="287">
        <f t="shared" si="26"/>
      </c>
      <c r="AG127" s="287">
        <f t="shared" si="27"/>
      </c>
      <c r="AH127" s="287">
        <f t="shared" si="28"/>
      </c>
      <c r="AI127" s="287">
        <f t="shared" si="29"/>
      </c>
      <c r="AJ127" s="287">
        <f t="shared" si="30"/>
      </c>
      <c r="AK127" s="287">
        <f t="shared" si="31"/>
      </c>
      <c r="AL127" s="287">
        <f t="shared" si="32"/>
      </c>
      <c r="AM127" s="287">
        <f t="shared" si="33"/>
      </c>
      <c r="AN127" s="287">
        <f>IF(AND(COUNTA(#REF!,K127,M127)&lt;1,COUNTA(P127:W127)=2),"x","")</f>
      </c>
      <c r="AO127" s="105">
        <f t="shared" si="34"/>
      </c>
      <c r="AP127" s="183">
        <f t="shared" si="35"/>
      </c>
      <c r="AQ127" s="183"/>
    </row>
    <row r="128" spans="1:43" ht="20.25" customHeight="1">
      <c r="A128" s="103"/>
      <c r="L128" s="309"/>
      <c r="M128" s="26"/>
      <c r="N128" s="85"/>
      <c r="O128" s="85"/>
      <c r="W128" s="104"/>
      <c r="X128" s="267">
        <f t="shared" si="18"/>
      </c>
      <c r="Y128" s="287">
        <f t="shared" si="19"/>
      </c>
      <c r="Z128" s="287">
        <f t="shared" si="20"/>
      </c>
      <c r="AA128" s="287">
        <f t="shared" si="21"/>
      </c>
      <c r="AB128" s="287">
        <f t="shared" si="22"/>
      </c>
      <c r="AC128" s="287">
        <f t="shared" si="23"/>
      </c>
      <c r="AD128" s="287">
        <f t="shared" si="24"/>
      </c>
      <c r="AE128" s="287">
        <f t="shared" si="25"/>
      </c>
      <c r="AF128" s="287">
        <f t="shared" si="26"/>
      </c>
      <c r="AG128" s="287">
        <f t="shared" si="27"/>
      </c>
      <c r="AH128" s="287">
        <f t="shared" si="28"/>
      </c>
      <c r="AI128" s="287">
        <f t="shared" si="29"/>
      </c>
      <c r="AJ128" s="287">
        <f t="shared" si="30"/>
      </c>
      <c r="AK128" s="287">
        <f t="shared" si="31"/>
      </c>
      <c r="AL128" s="287">
        <f t="shared" si="32"/>
      </c>
      <c r="AM128" s="287">
        <f t="shared" si="33"/>
      </c>
      <c r="AN128" s="287">
        <f>IF(AND(COUNTA(#REF!,K128,M128)&lt;1,COUNTA(P128:W128)=2),"x","")</f>
      </c>
      <c r="AO128" s="105">
        <f t="shared" si="34"/>
      </c>
      <c r="AP128" s="183">
        <f t="shared" si="35"/>
      </c>
      <c r="AQ128" s="183"/>
    </row>
    <row r="129" spans="1:43" ht="20.25" customHeight="1">
      <c r="A129" s="103"/>
      <c r="L129" s="309"/>
      <c r="M129" s="26"/>
      <c r="N129" s="85"/>
      <c r="O129" s="85"/>
      <c r="W129" s="104"/>
      <c r="X129" s="267">
        <f t="shared" si="18"/>
      </c>
      <c r="Y129" s="287">
        <f t="shared" si="19"/>
      </c>
      <c r="Z129" s="287">
        <f t="shared" si="20"/>
      </c>
      <c r="AA129" s="287">
        <f t="shared" si="21"/>
      </c>
      <c r="AB129" s="287">
        <f t="shared" si="22"/>
      </c>
      <c r="AC129" s="287">
        <f t="shared" si="23"/>
      </c>
      <c r="AD129" s="287">
        <f t="shared" si="24"/>
      </c>
      <c r="AE129" s="287">
        <f t="shared" si="25"/>
      </c>
      <c r="AF129" s="287">
        <f t="shared" si="26"/>
      </c>
      <c r="AG129" s="287">
        <f t="shared" si="27"/>
      </c>
      <c r="AH129" s="287">
        <f t="shared" si="28"/>
      </c>
      <c r="AI129" s="287">
        <f t="shared" si="29"/>
      </c>
      <c r="AJ129" s="287">
        <f t="shared" si="30"/>
      </c>
      <c r="AK129" s="287">
        <f t="shared" si="31"/>
      </c>
      <c r="AL129" s="287">
        <f t="shared" si="32"/>
      </c>
      <c r="AM129" s="287">
        <f t="shared" si="33"/>
      </c>
      <c r="AN129" s="287">
        <f>IF(AND(COUNTA(#REF!,K129,M129)&lt;1,COUNTA(P129:W129)=2),"x","")</f>
      </c>
      <c r="AO129" s="105">
        <f t="shared" si="34"/>
      </c>
      <c r="AP129" s="183">
        <f t="shared" si="35"/>
      </c>
      <c r="AQ129" s="183"/>
    </row>
    <row r="130" spans="1:43" ht="20.25" customHeight="1">
      <c r="A130" s="103"/>
      <c r="L130" s="309"/>
      <c r="M130" s="26"/>
      <c r="N130" s="85"/>
      <c r="O130" s="85"/>
      <c r="W130" s="104"/>
      <c r="X130" s="267">
        <f t="shared" si="18"/>
      </c>
      <c r="Y130" s="287">
        <f t="shared" si="19"/>
      </c>
      <c r="Z130" s="287">
        <f t="shared" si="20"/>
      </c>
      <c r="AA130" s="287">
        <f t="shared" si="21"/>
      </c>
      <c r="AB130" s="287">
        <f t="shared" si="22"/>
      </c>
      <c r="AC130" s="287">
        <f t="shared" si="23"/>
      </c>
      <c r="AD130" s="287">
        <f t="shared" si="24"/>
      </c>
      <c r="AE130" s="287">
        <f t="shared" si="25"/>
      </c>
      <c r="AF130" s="287">
        <f t="shared" si="26"/>
      </c>
      <c r="AG130" s="287">
        <f t="shared" si="27"/>
      </c>
      <c r="AH130" s="287">
        <f t="shared" si="28"/>
      </c>
      <c r="AI130" s="287">
        <f t="shared" si="29"/>
      </c>
      <c r="AJ130" s="287">
        <f t="shared" si="30"/>
      </c>
      <c r="AK130" s="287">
        <f t="shared" si="31"/>
      </c>
      <c r="AL130" s="287">
        <f t="shared" si="32"/>
      </c>
      <c r="AM130" s="287">
        <f t="shared" si="33"/>
      </c>
      <c r="AN130" s="287">
        <f>IF(AND(COUNTA(#REF!,K130,M130)&lt;1,COUNTA(P130:W130)=2),"x","")</f>
      </c>
      <c r="AO130" s="105">
        <f t="shared" si="34"/>
      </c>
      <c r="AP130" s="183">
        <f t="shared" si="35"/>
      </c>
      <c r="AQ130" s="183"/>
    </row>
    <row r="131" spans="1:43" ht="20.25" customHeight="1">
      <c r="A131" s="103"/>
      <c r="L131" s="309"/>
      <c r="M131" s="26"/>
      <c r="N131" s="85"/>
      <c r="O131" s="85"/>
      <c r="W131" s="104"/>
      <c r="X131" s="267">
        <f t="shared" si="18"/>
      </c>
      <c r="Y131" s="287">
        <f t="shared" si="19"/>
      </c>
      <c r="Z131" s="287">
        <f t="shared" si="20"/>
      </c>
      <c r="AA131" s="287">
        <f t="shared" si="21"/>
      </c>
      <c r="AB131" s="287">
        <f t="shared" si="22"/>
      </c>
      <c r="AC131" s="287">
        <f t="shared" si="23"/>
      </c>
      <c r="AD131" s="287">
        <f t="shared" si="24"/>
      </c>
      <c r="AE131" s="287">
        <f t="shared" si="25"/>
      </c>
      <c r="AF131" s="287">
        <f t="shared" si="26"/>
      </c>
      <c r="AG131" s="287">
        <f t="shared" si="27"/>
      </c>
      <c r="AH131" s="287">
        <f t="shared" si="28"/>
      </c>
      <c r="AI131" s="287">
        <f t="shared" si="29"/>
      </c>
      <c r="AJ131" s="287">
        <f t="shared" si="30"/>
      </c>
      <c r="AK131" s="287">
        <f t="shared" si="31"/>
      </c>
      <c r="AL131" s="287">
        <f t="shared" si="32"/>
      </c>
      <c r="AM131" s="287">
        <f t="shared" si="33"/>
      </c>
      <c r="AN131" s="287">
        <f>IF(AND(COUNTA(#REF!,K131,M131)&lt;1,COUNTA(P131:W131)=2),"x","")</f>
      </c>
      <c r="AO131" s="105">
        <f t="shared" si="34"/>
      </c>
      <c r="AP131" s="183">
        <f t="shared" si="35"/>
      </c>
      <c r="AQ131" s="183"/>
    </row>
    <row r="132" spans="1:43" ht="20.25" customHeight="1">
      <c r="A132" s="103"/>
      <c r="L132" s="309"/>
      <c r="M132" s="26"/>
      <c r="N132" s="85"/>
      <c r="O132" s="85"/>
      <c r="W132" s="104"/>
      <c r="X132" s="267">
        <f t="shared" si="18"/>
      </c>
      <c r="Y132" s="287">
        <f t="shared" si="19"/>
      </c>
      <c r="Z132" s="287">
        <f t="shared" si="20"/>
      </c>
      <c r="AA132" s="287">
        <f t="shared" si="21"/>
      </c>
      <c r="AB132" s="287">
        <f t="shared" si="22"/>
      </c>
      <c r="AC132" s="287">
        <f t="shared" si="23"/>
      </c>
      <c r="AD132" s="287">
        <f t="shared" si="24"/>
      </c>
      <c r="AE132" s="287">
        <f t="shared" si="25"/>
      </c>
      <c r="AF132" s="287">
        <f t="shared" si="26"/>
      </c>
      <c r="AG132" s="287">
        <f t="shared" si="27"/>
      </c>
      <c r="AH132" s="287">
        <f t="shared" si="28"/>
      </c>
      <c r="AI132" s="287">
        <f t="shared" si="29"/>
      </c>
      <c r="AJ132" s="287">
        <f t="shared" si="30"/>
      </c>
      <c r="AK132" s="287">
        <f t="shared" si="31"/>
      </c>
      <c r="AL132" s="287">
        <f t="shared" si="32"/>
      </c>
      <c r="AM132" s="287">
        <f t="shared" si="33"/>
      </c>
      <c r="AN132" s="287">
        <f>IF(AND(COUNTA(#REF!,K132,M132)&lt;1,COUNTA(P132:W132)=2),"x","")</f>
      </c>
      <c r="AO132" s="105">
        <f t="shared" si="34"/>
      </c>
      <c r="AP132" s="183">
        <f t="shared" si="35"/>
      </c>
      <c r="AQ132" s="183"/>
    </row>
    <row r="133" spans="1:43" ht="20.25" customHeight="1">
      <c r="A133" s="103"/>
      <c r="L133" s="309"/>
      <c r="M133" s="26"/>
      <c r="N133" s="85"/>
      <c r="O133" s="85"/>
      <c r="W133" s="104"/>
      <c r="X133" s="267">
        <f t="shared" si="18"/>
      </c>
      <c r="Y133" s="287">
        <f t="shared" si="19"/>
      </c>
      <c r="Z133" s="287">
        <f t="shared" si="20"/>
      </c>
      <c r="AA133" s="287">
        <f t="shared" si="21"/>
      </c>
      <c r="AB133" s="287">
        <f t="shared" si="22"/>
      </c>
      <c r="AC133" s="287">
        <f t="shared" si="23"/>
      </c>
      <c r="AD133" s="287">
        <f t="shared" si="24"/>
      </c>
      <c r="AE133" s="287">
        <f t="shared" si="25"/>
      </c>
      <c r="AF133" s="287">
        <f t="shared" si="26"/>
      </c>
      <c r="AG133" s="287">
        <f t="shared" si="27"/>
      </c>
      <c r="AH133" s="287">
        <f t="shared" si="28"/>
      </c>
      <c r="AI133" s="287">
        <f t="shared" si="29"/>
      </c>
      <c r="AJ133" s="287">
        <f t="shared" si="30"/>
      </c>
      <c r="AK133" s="287">
        <f t="shared" si="31"/>
      </c>
      <c r="AL133" s="287">
        <f t="shared" si="32"/>
      </c>
      <c r="AM133" s="287">
        <f t="shared" si="33"/>
      </c>
      <c r="AN133" s="287">
        <f>IF(AND(COUNTA(#REF!,K133,M133)&lt;1,COUNTA(P133:W133)=2),"x","")</f>
      </c>
      <c r="AO133" s="105">
        <f t="shared" si="34"/>
      </c>
      <c r="AP133" s="183">
        <f t="shared" si="35"/>
      </c>
      <c r="AQ133" s="183"/>
    </row>
    <row r="134" spans="1:43" ht="20.25" customHeight="1">
      <c r="A134" s="103"/>
      <c r="L134" s="309"/>
      <c r="M134" s="26"/>
      <c r="N134" s="85"/>
      <c r="O134" s="85"/>
      <c r="W134" s="104"/>
      <c r="X134" s="267">
        <f t="shared" si="18"/>
      </c>
      <c r="Y134" s="287">
        <f t="shared" si="19"/>
      </c>
      <c r="Z134" s="287">
        <f t="shared" si="20"/>
      </c>
      <c r="AA134" s="287">
        <f t="shared" si="21"/>
      </c>
      <c r="AB134" s="287">
        <f t="shared" si="22"/>
      </c>
      <c r="AC134" s="287">
        <f t="shared" si="23"/>
      </c>
      <c r="AD134" s="287">
        <f t="shared" si="24"/>
      </c>
      <c r="AE134" s="287">
        <f t="shared" si="25"/>
      </c>
      <c r="AF134" s="287">
        <f t="shared" si="26"/>
      </c>
      <c r="AG134" s="287">
        <f t="shared" si="27"/>
      </c>
      <c r="AH134" s="287">
        <f t="shared" si="28"/>
      </c>
      <c r="AI134" s="287">
        <f t="shared" si="29"/>
      </c>
      <c r="AJ134" s="287">
        <f t="shared" si="30"/>
      </c>
      <c r="AK134" s="287">
        <f t="shared" si="31"/>
      </c>
      <c r="AL134" s="287">
        <f t="shared" si="32"/>
      </c>
      <c r="AM134" s="287">
        <f t="shared" si="33"/>
      </c>
      <c r="AN134" s="287">
        <f>IF(AND(COUNTA(#REF!,K134,M134)&lt;1,COUNTA(P134:W134)=2),"x","")</f>
      </c>
      <c r="AO134" s="105">
        <f t="shared" si="34"/>
      </c>
      <c r="AP134" s="183">
        <f t="shared" si="35"/>
      </c>
      <c r="AQ134" s="183"/>
    </row>
    <row r="135" spans="1:43" ht="20.25" customHeight="1">
      <c r="A135" s="103"/>
      <c r="L135" s="309"/>
      <c r="M135" s="26"/>
      <c r="N135" s="85"/>
      <c r="O135" s="85"/>
      <c r="W135" s="104"/>
      <c r="X135" s="267">
        <f t="shared" si="18"/>
      </c>
      <c r="Y135" s="287">
        <f t="shared" si="19"/>
      </c>
      <c r="Z135" s="287">
        <f t="shared" si="20"/>
      </c>
      <c r="AA135" s="287">
        <f t="shared" si="21"/>
      </c>
      <c r="AB135" s="287">
        <f t="shared" si="22"/>
      </c>
      <c r="AC135" s="287">
        <f t="shared" si="23"/>
      </c>
      <c r="AD135" s="287">
        <f t="shared" si="24"/>
      </c>
      <c r="AE135" s="287">
        <f t="shared" si="25"/>
      </c>
      <c r="AF135" s="287">
        <f t="shared" si="26"/>
      </c>
      <c r="AG135" s="287">
        <f t="shared" si="27"/>
      </c>
      <c r="AH135" s="287">
        <f t="shared" si="28"/>
      </c>
      <c r="AI135" s="287">
        <f t="shared" si="29"/>
      </c>
      <c r="AJ135" s="287">
        <f t="shared" si="30"/>
      </c>
      <c r="AK135" s="287">
        <f t="shared" si="31"/>
      </c>
      <c r="AL135" s="287">
        <f t="shared" si="32"/>
      </c>
      <c r="AM135" s="287">
        <f t="shared" si="33"/>
      </c>
      <c r="AN135" s="287">
        <f>IF(AND(COUNTA(#REF!,K135,M135)&lt;1,COUNTA(P135:W135)=2),"x","")</f>
      </c>
      <c r="AO135" s="105">
        <f t="shared" si="34"/>
      </c>
      <c r="AP135" s="183">
        <f t="shared" si="35"/>
      </c>
      <c r="AQ135" s="183"/>
    </row>
    <row r="136" spans="1:43" ht="20.25" customHeight="1">
      <c r="A136" s="103"/>
      <c r="L136" s="309"/>
      <c r="M136" s="26"/>
      <c r="N136" s="85"/>
      <c r="O136" s="85"/>
      <c r="W136" s="104"/>
      <c r="X136" s="267">
        <f t="shared" si="18"/>
      </c>
      <c r="Y136" s="287">
        <f t="shared" si="19"/>
      </c>
      <c r="Z136" s="287">
        <f t="shared" si="20"/>
      </c>
      <c r="AA136" s="287">
        <f t="shared" si="21"/>
      </c>
      <c r="AB136" s="287">
        <f t="shared" si="22"/>
      </c>
      <c r="AC136" s="287">
        <f t="shared" si="23"/>
      </c>
      <c r="AD136" s="287">
        <f t="shared" si="24"/>
      </c>
      <c r="AE136" s="287">
        <f t="shared" si="25"/>
      </c>
      <c r="AF136" s="287">
        <f t="shared" si="26"/>
      </c>
      <c r="AG136" s="287">
        <f t="shared" si="27"/>
      </c>
      <c r="AH136" s="287">
        <f t="shared" si="28"/>
      </c>
      <c r="AI136" s="287">
        <f t="shared" si="29"/>
      </c>
      <c r="AJ136" s="287">
        <f t="shared" si="30"/>
      </c>
      <c r="AK136" s="287">
        <f t="shared" si="31"/>
      </c>
      <c r="AL136" s="287">
        <f t="shared" si="32"/>
      </c>
      <c r="AM136" s="287">
        <f t="shared" si="33"/>
      </c>
      <c r="AN136" s="287">
        <f>IF(AND(COUNTA(#REF!,K136,M136)&lt;1,COUNTA(P136:W136)=2),"x","")</f>
      </c>
      <c r="AO136" s="105">
        <f t="shared" si="34"/>
      </c>
      <c r="AP136" s="183">
        <f t="shared" si="35"/>
      </c>
      <c r="AQ136" s="183"/>
    </row>
    <row r="137" spans="1:43" ht="20.25" customHeight="1">
      <c r="A137" s="103"/>
      <c r="L137" s="309"/>
      <c r="M137" s="26"/>
      <c r="N137" s="85"/>
      <c r="O137" s="85"/>
      <c r="W137" s="104"/>
      <c r="X137" s="267">
        <f t="shared" si="18"/>
      </c>
      <c r="Y137" s="287">
        <f t="shared" si="19"/>
      </c>
      <c r="Z137" s="287">
        <f t="shared" si="20"/>
      </c>
      <c r="AA137" s="287">
        <f t="shared" si="21"/>
      </c>
      <c r="AB137" s="287">
        <f t="shared" si="22"/>
      </c>
      <c r="AC137" s="287">
        <f t="shared" si="23"/>
      </c>
      <c r="AD137" s="287">
        <f t="shared" si="24"/>
      </c>
      <c r="AE137" s="287">
        <f t="shared" si="25"/>
      </c>
      <c r="AF137" s="287">
        <f t="shared" si="26"/>
      </c>
      <c r="AG137" s="287">
        <f t="shared" si="27"/>
      </c>
      <c r="AH137" s="287">
        <f t="shared" si="28"/>
      </c>
      <c r="AI137" s="287">
        <f t="shared" si="29"/>
      </c>
      <c r="AJ137" s="287">
        <f t="shared" si="30"/>
      </c>
      <c r="AK137" s="287">
        <f t="shared" si="31"/>
      </c>
      <c r="AL137" s="287">
        <f t="shared" si="32"/>
      </c>
      <c r="AM137" s="287">
        <f t="shared" si="33"/>
      </c>
      <c r="AN137" s="287">
        <f>IF(AND(COUNTA(#REF!,K137,M137)&lt;1,COUNTA(P137:W137)=2),"x","")</f>
      </c>
      <c r="AO137" s="105">
        <f t="shared" si="34"/>
      </c>
      <c r="AP137" s="183">
        <f t="shared" si="35"/>
      </c>
      <c r="AQ137" s="183"/>
    </row>
    <row r="138" spans="1:43" ht="20.25" customHeight="1">
      <c r="A138" s="103"/>
      <c r="L138" s="309"/>
      <c r="M138" s="26"/>
      <c r="N138" s="85"/>
      <c r="O138" s="85"/>
      <c r="W138" s="104"/>
      <c r="X138" s="267">
        <f t="shared" si="18"/>
      </c>
      <c r="Y138" s="287">
        <f t="shared" si="19"/>
      </c>
      <c r="Z138" s="287">
        <f t="shared" si="20"/>
      </c>
      <c r="AA138" s="287">
        <f t="shared" si="21"/>
      </c>
      <c r="AB138" s="287">
        <f t="shared" si="22"/>
      </c>
      <c r="AC138" s="287">
        <f t="shared" si="23"/>
      </c>
      <c r="AD138" s="287">
        <f t="shared" si="24"/>
      </c>
      <c r="AE138" s="287">
        <f t="shared" si="25"/>
      </c>
      <c r="AF138" s="287">
        <f t="shared" si="26"/>
      </c>
      <c r="AG138" s="287">
        <f t="shared" si="27"/>
      </c>
      <c r="AH138" s="287">
        <f t="shared" si="28"/>
      </c>
      <c r="AI138" s="287">
        <f t="shared" si="29"/>
      </c>
      <c r="AJ138" s="287">
        <f t="shared" si="30"/>
      </c>
      <c r="AK138" s="287">
        <f t="shared" si="31"/>
      </c>
      <c r="AL138" s="287">
        <f t="shared" si="32"/>
      </c>
      <c r="AM138" s="287">
        <f t="shared" si="33"/>
      </c>
      <c r="AN138" s="287">
        <f>IF(AND(COUNTA(#REF!,K138,M138)&lt;1,COUNTA(P138:W138)=2),"x","")</f>
      </c>
      <c r="AO138" s="105">
        <f t="shared" si="34"/>
      </c>
      <c r="AP138" s="183">
        <f t="shared" si="35"/>
      </c>
      <c r="AQ138" s="183"/>
    </row>
    <row r="139" spans="1:43" ht="20.25" customHeight="1">
      <c r="A139" s="103"/>
      <c r="L139" s="309"/>
      <c r="M139" s="26"/>
      <c r="N139" s="85"/>
      <c r="O139" s="85"/>
      <c r="W139" s="104"/>
      <c r="X139" s="267">
        <f t="shared" si="18"/>
      </c>
      <c r="Y139" s="287">
        <f t="shared" si="19"/>
      </c>
      <c r="Z139" s="287">
        <f t="shared" si="20"/>
      </c>
      <c r="AA139" s="287">
        <f t="shared" si="21"/>
      </c>
      <c r="AB139" s="287">
        <f t="shared" si="22"/>
      </c>
      <c r="AC139" s="287">
        <f t="shared" si="23"/>
      </c>
      <c r="AD139" s="287">
        <f t="shared" si="24"/>
      </c>
      <c r="AE139" s="287">
        <f t="shared" si="25"/>
      </c>
      <c r="AF139" s="287">
        <f t="shared" si="26"/>
      </c>
      <c r="AG139" s="287">
        <f t="shared" si="27"/>
      </c>
      <c r="AH139" s="287">
        <f t="shared" si="28"/>
      </c>
      <c r="AI139" s="287">
        <f t="shared" si="29"/>
      </c>
      <c r="AJ139" s="287">
        <f t="shared" si="30"/>
      </c>
      <c r="AK139" s="287">
        <f t="shared" si="31"/>
      </c>
      <c r="AL139" s="287">
        <f t="shared" si="32"/>
      </c>
      <c r="AM139" s="287">
        <f t="shared" si="33"/>
      </c>
      <c r="AN139" s="287">
        <f>IF(AND(COUNTA(#REF!,K139,M139)&lt;1,COUNTA(P139:W139)=2),"x","")</f>
      </c>
      <c r="AO139" s="105">
        <f t="shared" si="34"/>
      </c>
      <c r="AP139" s="183">
        <f t="shared" si="35"/>
      </c>
      <c r="AQ139" s="183"/>
    </row>
    <row r="140" spans="1:43" ht="20.25" customHeight="1">
      <c r="A140" s="103"/>
      <c r="L140" s="309"/>
      <c r="M140" s="26"/>
      <c r="N140" s="85"/>
      <c r="O140" s="85"/>
      <c r="W140" s="104"/>
      <c r="X140" s="267">
        <f t="shared" si="18"/>
      </c>
      <c r="Y140" s="287">
        <f t="shared" si="19"/>
      </c>
      <c r="Z140" s="287">
        <f t="shared" si="20"/>
      </c>
      <c r="AA140" s="287">
        <f t="shared" si="21"/>
      </c>
      <c r="AB140" s="287">
        <f t="shared" si="22"/>
      </c>
      <c r="AC140" s="287">
        <f t="shared" si="23"/>
      </c>
      <c r="AD140" s="287">
        <f t="shared" si="24"/>
      </c>
      <c r="AE140" s="287">
        <f t="shared" si="25"/>
      </c>
      <c r="AF140" s="287">
        <f t="shared" si="26"/>
      </c>
      <c r="AG140" s="287">
        <f t="shared" si="27"/>
      </c>
      <c r="AH140" s="287">
        <f t="shared" si="28"/>
      </c>
      <c r="AI140" s="287">
        <f t="shared" si="29"/>
      </c>
      <c r="AJ140" s="287">
        <f t="shared" si="30"/>
      </c>
      <c r="AK140" s="287">
        <f t="shared" si="31"/>
      </c>
      <c r="AL140" s="287">
        <f t="shared" si="32"/>
      </c>
      <c r="AM140" s="287">
        <f t="shared" si="33"/>
      </c>
      <c r="AN140" s="287">
        <f>IF(AND(COUNTA(#REF!,K140,M140)&lt;1,COUNTA(P140:W140)=2),"x","")</f>
      </c>
      <c r="AO140" s="105">
        <f t="shared" si="34"/>
      </c>
      <c r="AP140" s="183">
        <f t="shared" si="35"/>
      </c>
      <c r="AQ140" s="183"/>
    </row>
    <row r="141" spans="1:43" ht="20.25" customHeight="1">
      <c r="A141" s="103"/>
      <c r="L141" s="309"/>
      <c r="M141" s="26"/>
      <c r="N141" s="85"/>
      <c r="O141" s="85"/>
      <c r="W141" s="104"/>
      <c r="X141" s="267">
        <f t="shared" si="18"/>
      </c>
      <c r="Y141" s="287">
        <f t="shared" si="19"/>
      </c>
      <c r="Z141" s="287">
        <f t="shared" si="20"/>
      </c>
      <c r="AA141" s="287">
        <f t="shared" si="21"/>
      </c>
      <c r="AB141" s="287">
        <f t="shared" si="22"/>
      </c>
      <c r="AC141" s="287">
        <f t="shared" si="23"/>
      </c>
      <c r="AD141" s="287">
        <f t="shared" si="24"/>
      </c>
      <c r="AE141" s="287">
        <f t="shared" si="25"/>
      </c>
      <c r="AF141" s="287">
        <f t="shared" si="26"/>
      </c>
      <c r="AG141" s="287">
        <f t="shared" si="27"/>
      </c>
      <c r="AH141" s="287">
        <f t="shared" si="28"/>
      </c>
      <c r="AI141" s="287">
        <f t="shared" si="29"/>
      </c>
      <c r="AJ141" s="287">
        <f t="shared" si="30"/>
      </c>
      <c r="AK141" s="287">
        <f t="shared" si="31"/>
      </c>
      <c r="AL141" s="287">
        <f t="shared" si="32"/>
      </c>
      <c r="AM141" s="287">
        <f t="shared" si="33"/>
      </c>
      <c r="AN141" s="287">
        <f>IF(AND(COUNTA(#REF!,K141,M141)&lt;1,COUNTA(P141:W141)=2),"x","")</f>
      </c>
      <c r="AO141" s="105">
        <f t="shared" si="34"/>
      </c>
      <c r="AP141" s="183">
        <f t="shared" si="35"/>
      </c>
      <c r="AQ141" s="183"/>
    </row>
    <row r="142" spans="1:43" ht="20.25" customHeight="1">
      <c r="A142" s="103"/>
      <c r="L142" s="309"/>
      <c r="M142" s="26"/>
      <c r="N142" s="85"/>
      <c r="O142" s="85"/>
      <c r="W142" s="104"/>
      <c r="X142" s="267">
        <f t="shared" si="18"/>
      </c>
      <c r="Y142" s="287">
        <f t="shared" si="19"/>
      </c>
      <c r="Z142" s="287">
        <f t="shared" si="20"/>
      </c>
      <c r="AA142" s="287">
        <f t="shared" si="21"/>
      </c>
      <c r="AB142" s="287">
        <f t="shared" si="22"/>
      </c>
      <c r="AC142" s="287">
        <f t="shared" si="23"/>
      </c>
      <c r="AD142" s="287">
        <f t="shared" si="24"/>
      </c>
      <c r="AE142" s="287">
        <f t="shared" si="25"/>
      </c>
      <c r="AF142" s="287">
        <f t="shared" si="26"/>
      </c>
      <c r="AG142" s="287">
        <f t="shared" si="27"/>
      </c>
      <c r="AH142" s="287">
        <f t="shared" si="28"/>
      </c>
      <c r="AI142" s="287">
        <f t="shared" si="29"/>
      </c>
      <c r="AJ142" s="287">
        <f t="shared" si="30"/>
      </c>
      <c r="AK142" s="287">
        <f t="shared" si="31"/>
      </c>
      <c r="AL142" s="287">
        <f t="shared" si="32"/>
      </c>
      <c r="AM142" s="287">
        <f t="shared" si="33"/>
      </c>
      <c r="AN142" s="287">
        <f>IF(AND(COUNTA(#REF!,K142,M142)&lt;1,COUNTA(P142:W142)=2),"x","")</f>
      </c>
      <c r="AO142" s="105">
        <f t="shared" si="34"/>
      </c>
      <c r="AP142" s="183">
        <f t="shared" si="35"/>
      </c>
      <c r="AQ142" s="183"/>
    </row>
    <row r="143" spans="1:43" ht="20.25" customHeight="1">
      <c r="A143" s="103"/>
      <c r="L143" s="309"/>
      <c r="M143" s="26"/>
      <c r="N143" s="85"/>
      <c r="O143" s="85"/>
      <c r="W143" s="104"/>
      <c r="X143" s="267">
        <f t="shared" si="18"/>
      </c>
      <c r="Y143" s="287">
        <f t="shared" si="19"/>
      </c>
      <c r="Z143" s="287">
        <f t="shared" si="20"/>
      </c>
      <c r="AA143" s="287">
        <f t="shared" si="21"/>
      </c>
      <c r="AB143" s="287">
        <f t="shared" si="22"/>
      </c>
      <c r="AC143" s="287">
        <f t="shared" si="23"/>
      </c>
      <c r="AD143" s="287">
        <f t="shared" si="24"/>
      </c>
      <c r="AE143" s="287">
        <f t="shared" si="25"/>
      </c>
      <c r="AF143" s="287">
        <f t="shared" si="26"/>
      </c>
      <c r="AG143" s="287">
        <f t="shared" si="27"/>
      </c>
      <c r="AH143" s="287">
        <f t="shared" si="28"/>
      </c>
      <c r="AI143" s="287">
        <f t="shared" si="29"/>
      </c>
      <c r="AJ143" s="287">
        <f t="shared" si="30"/>
      </c>
      <c r="AK143" s="287">
        <f t="shared" si="31"/>
      </c>
      <c r="AL143" s="287">
        <f t="shared" si="32"/>
      </c>
      <c r="AM143" s="287">
        <f t="shared" si="33"/>
      </c>
      <c r="AN143" s="287">
        <f>IF(AND(COUNTA(#REF!,K143,M143)&lt;1,COUNTA(P143:W143)=2),"x","")</f>
      </c>
      <c r="AO143" s="105">
        <f t="shared" si="34"/>
      </c>
      <c r="AP143" s="183">
        <f t="shared" si="35"/>
      </c>
      <c r="AQ143" s="183"/>
    </row>
    <row r="144" spans="1:43" ht="20.25" customHeight="1">
      <c r="A144" s="103"/>
      <c r="L144" s="309"/>
      <c r="M144" s="26"/>
      <c r="N144" s="85"/>
      <c r="O144" s="85"/>
      <c r="W144" s="104"/>
      <c r="X144" s="267">
        <f t="shared" si="18"/>
      </c>
      <c r="Y144" s="287">
        <f t="shared" si="19"/>
      </c>
      <c r="Z144" s="287">
        <f t="shared" si="20"/>
      </c>
      <c r="AA144" s="287">
        <f t="shared" si="21"/>
      </c>
      <c r="AB144" s="287">
        <f t="shared" si="22"/>
      </c>
      <c r="AC144" s="287">
        <f t="shared" si="23"/>
      </c>
      <c r="AD144" s="287">
        <f t="shared" si="24"/>
      </c>
      <c r="AE144" s="287">
        <f t="shared" si="25"/>
      </c>
      <c r="AF144" s="287">
        <f t="shared" si="26"/>
      </c>
      <c r="AG144" s="287">
        <f t="shared" si="27"/>
      </c>
      <c r="AH144" s="287">
        <f t="shared" si="28"/>
      </c>
      <c r="AI144" s="287">
        <f t="shared" si="29"/>
      </c>
      <c r="AJ144" s="287">
        <f t="shared" si="30"/>
      </c>
      <c r="AK144" s="287">
        <f t="shared" si="31"/>
      </c>
      <c r="AL144" s="287">
        <f t="shared" si="32"/>
      </c>
      <c r="AM144" s="287">
        <f t="shared" si="33"/>
      </c>
      <c r="AN144" s="287">
        <f>IF(AND(COUNTA(#REF!,K144,M144)&lt;1,COUNTA(P144:W144)=2),"x","")</f>
      </c>
      <c r="AO144" s="105">
        <f t="shared" si="34"/>
      </c>
      <c r="AP144" s="183">
        <f t="shared" si="35"/>
      </c>
      <c r="AQ144" s="183"/>
    </row>
    <row r="145" spans="1:43" ht="20.25" customHeight="1">
      <c r="A145" s="103"/>
      <c r="L145" s="309"/>
      <c r="M145" s="26"/>
      <c r="N145" s="85"/>
      <c r="O145" s="85"/>
      <c r="W145" s="104"/>
      <c r="X145" s="267">
        <f t="shared" si="18"/>
      </c>
      <c r="Y145" s="287">
        <f t="shared" si="19"/>
      </c>
      <c r="Z145" s="287">
        <f t="shared" si="20"/>
      </c>
      <c r="AA145" s="287">
        <f t="shared" si="21"/>
      </c>
      <c r="AB145" s="287">
        <f t="shared" si="22"/>
      </c>
      <c r="AC145" s="287">
        <f t="shared" si="23"/>
      </c>
      <c r="AD145" s="287">
        <f t="shared" si="24"/>
      </c>
      <c r="AE145" s="287">
        <f t="shared" si="25"/>
      </c>
      <c r="AF145" s="287">
        <f t="shared" si="26"/>
      </c>
      <c r="AG145" s="287">
        <f t="shared" si="27"/>
      </c>
      <c r="AH145" s="287">
        <f t="shared" si="28"/>
      </c>
      <c r="AI145" s="287">
        <f t="shared" si="29"/>
      </c>
      <c r="AJ145" s="287">
        <f t="shared" si="30"/>
      </c>
      <c r="AK145" s="287">
        <f t="shared" si="31"/>
      </c>
      <c r="AL145" s="287">
        <f t="shared" si="32"/>
      </c>
      <c r="AM145" s="287">
        <f t="shared" si="33"/>
      </c>
      <c r="AN145" s="287">
        <f>IF(AND(COUNTA(#REF!,K145,M145)&lt;1,COUNTA(P145:W145)=2),"x","")</f>
      </c>
      <c r="AO145" s="105">
        <f t="shared" si="34"/>
      </c>
      <c r="AP145" s="183">
        <f t="shared" si="35"/>
      </c>
      <c r="AQ145" s="183"/>
    </row>
    <row r="146" spans="1:43" ht="20.25" customHeight="1">
      <c r="A146" s="103"/>
      <c r="L146" s="309"/>
      <c r="M146" s="26"/>
      <c r="N146" s="85"/>
      <c r="O146" s="85"/>
      <c r="W146" s="104"/>
      <c r="X146" s="267">
        <f t="shared" si="18"/>
      </c>
      <c r="Y146" s="287">
        <f t="shared" si="19"/>
      </c>
      <c r="Z146" s="287">
        <f t="shared" si="20"/>
      </c>
      <c r="AA146" s="287">
        <f t="shared" si="21"/>
      </c>
      <c r="AB146" s="287">
        <f t="shared" si="22"/>
      </c>
      <c r="AC146" s="287">
        <f t="shared" si="23"/>
      </c>
      <c r="AD146" s="287">
        <f t="shared" si="24"/>
      </c>
      <c r="AE146" s="287">
        <f t="shared" si="25"/>
      </c>
      <c r="AF146" s="287">
        <f t="shared" si="26"/>
      </c>
      <c r="AG146" s="287">
        <f t="shared" si="27"/>
      </c>
      <c r="AH146" s="287">
        <f t="shared" si="28"/>
      </c>
      <c r="AI146" s="287">
        <f t="shared" si="29"/>
      </c>
      <c r="AJ146" s="287">
        <f t="shared" si="30"/>
      </c>
      <c r="AK146" s="287">
        <f t="shared" si="31"/>
      </c>
      <c r="AL146" s="287">
        <f t="shared" si="32"/>
      </c>
      <c r="AM146" s="287">
        <f t="shared" si="33"/>
      </c>
      <c r="AN146" s="287">
        <f>IF(AND(COUNTA(#REF!,K146,M146)&lt;1,COUNTA(P146:W146)=2),"x","")</f>
      </c>
      <c r="AO146" s="105">
        <f t="shared" si="34"/>
      </c>
      <c r="AP146" s="183">
        <f t="shared" si="35"/>
      </c>
      <c r="AQ146" s="183"/>
    </row>
    <row r="147" spans="1:43" ht="20.25" customHeight="1">
      <c r="A147" s="103"/>
      <c r="L147" s="309"/>
      <c r="M147" s="26"/>
      <c r="N147" s="85"/>
      <c r="O147" s="85"/>
      <c r="W147" s="104"/>
      <c r="X147" s="267">
        <f aca="true" t="shared" si="36" ref="X147:X210">IF(A147&gt;0,"X","")</f>
      </c>
      <c r="Y147" s="287">
        <f t="shared" si="19"/>
      </c>
      <c r="Z147" s="287">
        <f t="shared" si="20"/>
      </c>
      <c r="AA147" s="287">
        <f t="shared" si="21"/>
      </c>
      <c r="AB147" s="287">
        <f t="shared" si="22"/>
      </c>
      <c r="AC147" s="287">
        <f t="shared" si="23"/>
      </c>
      <c r="AD147" s="287">
        <f t="shared" si="24"/>
      </c>
      <c r="AE147" s="287">
        <f t="shared" si="25"/>
      </c>
      <c r="AF147" s="287">
        <f t="shared" si="26"/>
      </c>
      <c r="AG147" s="287">
        <f t="shared" si="27"/>
      </c>
      <c r="AH147" s="287">
        <f t="shared" si="28"/>
      </c>
      <c r="AI147" s="287">
        <f t="shared" si="29"/>
      </c>
      <c r="AJ147" s="287">
        <f t="shared" si="30"/>
      </c>
      <c r="AK147" s="287">
        <f t="shared" si="31"/>
      </c>
      <c r="AL147" s="287">
        <f t="shared" si="32"/>
      </c>
      <c r="AM147" s="287">
        <f t="shared" si="33"/>
      </c>
      <c r="AN147" s="287">
        <f>IF(AND(COUNTA(#REF!,K147,M147)&lt;1,COUNTA(P147:W147)=2),"x","")</f>
      </c>
      <c r="AO147" s="105">
        <f t="shared" si="34"/>
      </c>
      <c r="AP147" s="183">
        <f t="shared" si="35"/>
      </c>
      <c r="AQ147" s="183"/>
    </row>
    <row r="148" spans="1:43" ht="20.25" customHeight="1">
      <c r="A148" s="103"/>
      <c r="L148" s="309"/>
      <c r="M148" s="26"/>
      <c r="N148" s="85"/>
      <c r="O148" s="85"/>
      <c r="W148" s="104"/>
      <c r="X148" s="267">
        <f t="shared" si="36"/>
      </c>
      <c r="Y148" s="287">
        <f aca="true" t="shared" si="37" ref="Y148:Y211">IF(K148&gt;0,"HD","")</f>
      </c>
      <c r="Z148" s="287">
        <f aca="true" t="shared" si="38" ref="Z148:Z211">IF(M148&gt;0,"ST","")</f>
      </c>
      <c r="AA148" s="287">
        <f aca="true" t="shared" si="39" ref="AA148:AA211">IF(O148&lt;1,"",IF(AND(OR(K148&gt;0,M148&gt;0),COUNTA(O148)&gt;0),"GSB Add-On","GSB"))</f>
      </c>
      <c r="AB148" s="287">
        <f aca="true" t="shared" si="40" ref="AB148:AB211">IF(N148&gt;0,"GST","")</f>
      </c>
      <c r="AC148" s="287">
        <f aca="true" t="shared" si="41" ref="AC148:AC211">IF(P148&lt;1,"",IF(AND(OR(K148&gt;0,M148&gt;0),COUNTA(P148)&gt;0),"AM Add-On","AM"))</f>
      </c>
      <c r="AD148" s="287">
        <f aca="true" t="shared" si="42" ref="AD148:AD211">IF(R148&lt;1,"",IF(AND(OR(K148&gt;0,M148&gt;0),COUNTA(R148)&gt;0),"CA Add-On","CA"))</f>
      </c>
      <c r="AE148" s="287">
        <f aca="true" t="shared" si="43" ref="AE148:AE211">IF(S148&lt;1,"",IF(AND(OR(K148&gt;0,M148&gt;0),COUNTA(S148)&gt;0),"DD Add-On","DD"))</f>
      </c>
      <c r="AF148" s="287">
        <f aca="true" t="shared" si="44" ref="AF148:AF211">IF(W148&lt;1,"",IF(AND(OR(K148&gt;0,M148&gt;0),COUNTA(W148)&gt;0),"IE Add-On","IE"))</f>
      </c>
      <c r="AG148" s="287">
        <f aca="true" t="shared" si="45" ref="AG148:AG211">IF(Q148&lt;1,"",IF(AND(OR(K148&gt;0,M148&gt;0),COUNTA(Q148)&gt;0),"NH Add-On","NH"))</f>
      </c>
      <c r="AH148" s="287">
        <f aca="true" t="shared" si="46" ref="AH148:AH211">IF(V148&lt;1,"",IF(AND(OR(K148&gt;0,M148&gt;0),COUNTA(V148)&gt;0),"OS Add-On","OS"))</f>
      </c>
      <c r="AI148" s="287">
        <f aca="true" t="shared" si="47" ref="AI148:AI211">IF(T148&lt;1,"",IF(AND(OR(K148&gt;0,M148&gt;0),COUNTA(T148)&gt;0),"PHA Add-On","PHA"))</f>
      </c>
      <c r="AJ148" s="287">
        <f aca="true" t="shared" si="48" ref="AJ148:AJ211">IF(U148&lt;1,"",IF(AND(OR(K148&gt;0,M148&gt;0),COUNTA(U148)&gt;0),"TH Add-On","TH"))</f>
      </c>
      <c r="AK148" s="287">
        <f aca="true" t="shared" si="49" ref="AK148:AK211">IF(AND(OR(K148&gt;0,M148&gt;0),COUNTA(P148:W148)=1),"x","")</f>
      </c>
      <c r="AL148" s="287">
        <f aca="true" t="shared" si="50" ref="AL148:AL211">IF(AND(OR(K148&gt;0,M148&gt;0),COUNTA(P148:W148)=2),"x","")</f>
      </c>
      <c r="AM148" s="287">
        <f aca="true" t="shared" si="51" ref="AM148:AM211">IF(OR(AND(OR(K148&gt;0,M148&gt;0),COUNTA(P148:W148)&gt;2),AND(COUNTA(K148,M148)&lt;1,COUNTA(P148:W148)=1)),"x","")</f>
      </c>
      <c r="AN148" s="287">
        <f>IF(AND(COUNTA(#REF!,K148,M148)&lt;1,COUNTA(P148:W148)=2),"x","")</f>
      </c>
      <c r="AO148" s="105">
        <f aca="true" t="shared" si="52" ref="AO148:AO211">IF(AND(COUNTA(K148,M148)&lt;1,COUNTA(P148:W148)&gt;2),"x","")</f>
      </c>
      <c r="AP148" s="183">
        <f aca="true" t="shared" si="53" ref="AP148:AP211">IF(AK148="x",9,IF(AL148="x",16,IF(AM148="x",22,IF(AN148="x",38,IF(AO148="x",51,"")))))</f>
      </c>
      <c r="AQ148" s="183"/>
    </row>
    <row r="149" spans="1:43" ht="20.25" customHeight="1">
      <c r="A149" s="103"/>
      <c r="L149" s="309"/>
      <c r="M149" s="26"/>
      <c r="N149" s="85"/>
      <c r="O149" s="85"/>
      <c r="W149" s="104"/>
      <c r="X149" s="267">
        <f t="shared" si="36"/>
      </c>
      <c r="Y149" s="287">
        <f t="shared" si="37"/>
      </c>
      <c r="Z149" s="287">
        <f t="shared" si="38"/>
      </c>
      <c r="AA149" s="287">
        <f t="shared" si="39"/>
      </c>
      <c r="AB149" s="287">
        <f t="shared" si="40"/>
      </c>
      <c r="AC149" s="287">
        <f t="shared" si="41"/>
      </c>
      <c r="AD149" s="287">
        <f t="shared" si="42"/>
      </c>
      <c r="AE149" s="287">
        <f t="shared" si="43"/>
      </c>
      <c r="AF149" s="287">
        <f t="shared" si="44"/>
      </c>
      <c r="AG149" s="287">
        <f t="shared" si="45"/>
      </c>
      <c r="AH149" s="287">
        <f t="shared" si="46"/>
      </c>
      <c r="AI149" s="287">
        <f t="shared" si="47"/>
      </c>
      <c r="AJ149" s="287">
        <f t="shared" si="48"/>
      </c>
      <c r="AK149" s="287">
        <f t="shared" si="49"/>
      </c>
      <c r="AL149" s="287">
        <f t="shared" si="50"/>
      </c>
      <c r="AM149" s="287">
        <f t="shared" si="51"/>
      </c>
      <c r="AN149" s="287">
        <f>IF(AND(COUNTA(#REF!,K149,M149)&lt;1,COUNTA(P149:W149)=2),"x","")</f>
      </c>
      <c r="AO149" s="105">
        <f t="shared" si="52"/>
      </c>
      <c r="AP149" s="183">
        <f t="shared" si="53"/>
      </c>
      <c r="AQ149" s="183"/>
    </row>
    <row r="150" spans="1:43" ht="20.25" customHeight="1">
      <c r="A150" s="103"/>
      <c r="L150" s="309"/>
      <c r="M150" s="26"/>
      <c r="N150" s="85"/>
      <c r="O150" s="85"/>
      <c r="W150" s="104"/>
      <c r="X150" s="267">
        <f t="shared" si="36"/>
      </c>
      <c r="Y150" s="287">
        <f t="shared" si="37"/>
      </c>
      <c r="Z150" s="287">
        <f t="shared" si="38"/>
      </c>
      <c r="AA150" s="287">
        <f t="shared" si="39"/>
      </c>
      <c r="AB150" s="287">
        <f t="shared" si="40"/>
      </c>
      <c r="AC150" s="287">
        <f t="shared" si="41"/>
      </c>
      <c r="AD150" s="287">
        <f t="shared" si="42"/>
      </c>
      <c r="AE150" s="287">
        <f t="shared" si="43"/>
      </c>
      <c r="AF150" s="287">
        <f t="shared" si="44"/>
      </c>
      <c r="AG150" s="287">
        <f t="shared" si="45"/>
      </c>
      <c r="AH150" s="287">
        <f t="shared" si="46"/>
      </c>
      <c r="AI150" s="287">
        <f t="shared" si="47"/>
      </c>
      <c r="AJ150" s="287">
        <f t="shared" si="48"/>
      </c>
      <c r="AK150" s="287">
        <f t="shared" si="49"/>
      </c>
      <c r="AL150" s="287">
        <f t="shared" si="50"/>
      </c>
      <c r="AM150" s="287">
        <f t="shared" si="51"/>
      </c>
      <c r="AN150" s="287">
        <f>IF(AND(COUNTA(#REF!,K150,M150)&lt;1,COUNTA(P150:W150)=2),"x","")</f>
      </c>
      <c r="AO150" s="105">
        <f t="shared" si="52"/>
      </c>
      <c r="AP150" s="183">
        <f t="shared" si="53"/>
      </c>
      <c r="AQ150" s="183"/>
    </row>
    <row r="151" spans="1:43" ht="20.25" customHeight="1">
      <c r="A151" s="103"/>
      <c r="L151" s="309"/>
      <c r="M151" s="26"/>
      <c r="N151" s="85"/>
      <c r="O151" s="85"/>
      <c r="W151" s="104"/>
      <c r="X151" s="267">
        <f t="shared" si="36"/>
      </c>
      <c r="Y151" s="287">
        <f t="shared" si="37"/>
      </c>
      <c r="Z151" s="287">
        <f t="shared" si="38"/>
      </c>
      <c r="AA151" s="287">
        <f t="shared" si="39"/>
      </c>
      <c r="AB151" s="287">
        <f t="shared" si="40"/>
      </c>
      <c r="AC151" s="287">
        <f t="shared" si="41"/>
      </c>
      <c r="AD151" s="287">
        <f t="shared" si="42"/>
      </c>
      <c r="AE151" s="287">
        <f t="shared" si="43"/>
      </c>
      <c r="AF151" s="287">
        <f t="shared" si="44"/>
      </c>
      <c r="AG151" s="287">
        <f t="shared" si="45"/>
      </c>
      <c r="AH151" s="287">
        <f t="shared" si="46"/>
      </c>
      <c r="AI151" s="287">
        <f t="shared" si="47"/>
      </c>
      <c r="AJ151" s="287">
        <f t="shared" si="48"/>
      </c>
      <c r="AK151" s="287">
        <f t="shared" si="49"/>
      </c>
      <c r="AL151" s="287">
        <f t="shared" si="50"/>
      </c>
      <c r="AM151" s="287">
        <f t="shared" si="51"/>
      </c>
      <c r="AN151" s="287">
        <f>IF(AND(COUNTA(#REF!,K151,M151)&lt;1,COUNTA(P151:W151)=2),"x","")</f>
      </c>
      <c r="AO151" s="105">
        <f t="shared" si="52"/>
      </c>
      <c r="AP151" s="183">
        <f t="shared" si="53"/>
      </c>
      <c r="AQ151" s="183"/>
    </row>
    <row r="152" spans="1:43" ht="20.25" customHeight="1">
      <c r="A152" s="103"/>
      <c r="L152" s="309"/>
      <c r="M152" s="26"/>
      <c r="N152" s="85"/>
      <c r="O152" s="85"/>
      <c r="W152" s="104"/>
      <c r="X152" s="267">
        <f t="shared" si="36"/>
      </c>
      <c r="Y152" s="287">
        <f t="shared" si="37"/>
      </c>
      <c r="Z152" s="287">
        <f t="shared" si="38"/>
      </c>
      <c r="AA152" s="287">
        <f t="shared" si="39"/>
      </c>
      <c r="AB152" s="287">
        <f t="shared" si="40"/>
      </c>
      <c r="AC152" s="287">
        <f t="shared" si="41"/>
      </c>
      <c r="AD152" s="287">
        <f t="shared" si="42"/>
      </c>
      <c r="AE152" s="287">
        <f t="shared" si="43"/>
      </c>
      <c r="AF152" s="287">
        <f t="shared" si="44"/>
      </c>
      <c r="AG152" s="287">
        <f t="shared" si="45"/>
      </c>
      <c r="AH152" s="287">
        <f t="shared" si="46"/>
      </c>
      <c r="AI152" s="287">
        <f t="shared" si="47"/>
      </c>
      <c r="AJ152" s="287">
        <f t="shared" si="48"/>
      </c>
      <c r="AK152" s="287">
        <f t="shared" si="49"/>
      </c>
      <c r="AL152" s="287">
        <f t="shared" si="50"/>
      </c>
      <c r="AM152" s="287">
        <f t="shared" si="51"/>
      </c>
      <c r="AN152" s="287">
        <f>IF(AND(COUNTA(#REF!,K152,M152)&lt;1,COUNTA(P152:W152)=2),"x","")</f>
      </c>
      <c r="AO152" s="105">
        <f t="shared" si="52"/>
      </c>
      <c r="AP152" s="183">
        <f t="shared" si="53"/>
      </c>
      <c r="AQ152" s="183"/>
    </row>
    <row r="153" spans="1:43" ht="20.25" customHeight="1">
      <c r="A153" s="103"/>
      <c r="L153" s="309"/>
      <c r="M153" s="26"/>
      <c r="N153" s="85"/>
      <c r="O153" s="85"/>
      <c r="W153" s="104"/>
      <c r="X153" s="267">
        <f t="shared" si="36"/>
      </c>
      <c r="Y153" s="287">
        <f t="shared" si="37"/>
      </c>
      <c r="Z153" s="287">
        <f t="shared" si="38"/>
      </c>
      <c r="AA153" s="287">
        <f t="shared" si="39"/>
      </c>
      <c r="AB153" s="287">
        <f t="shared" si="40"/>
      </c>
      <c r="AC153" s="287">
        <f t="shared" si="41"/>
      </c>
      <c r="AD153" s="287">
        <f t="shared" si="42"/>
      </c>
      <c r="AE153" s="287">
        <f t="shared" si="43"/>
      </c>
      <c r="AF153" s="287">
        <f t="shared" si="44"/>
      </c>
      <c r="AG153" s="287">
        <f t="shared" si="45"/>
      </c>
      <c r="AH153" s="287">
        <f t="shared" si="46"/>
      </c>
      <c r="AI153" s="287">
        <f t="shared" si="47"/>
      </c>
      <c r="AJ153" s="287">
        <f t="shared" si="48"/>
      </c>
      <c r="AK153" s="287">
        <f t="shared" si="49"/>
      </c>
      <c r="AL153" s="287">
        <f t="shared" si="50"/>
      </c>
      <c r="AM153" s="287">
        <f t="shared" si="51"/>
      </c>
      <c r="AN153" s="287">
        <f>IF(AND(COUNTA(#REF!,K153,M153)&lt;1,COUNTA(P153:W153)=2),"x","")</f>
      </c>
      <c r="AO153" s="105">
        <f t="shared" si="52"/>
      </c>
      <c r="AP153" s="183">
        <f t="shared" si="53"/>
      </c>
      <c r="AQ153" s="183"/>
    </row>
    <row r="154" spans="1:43" ht="20.25" customHeight="1">
      <c r="A154" s="103"/>
      <c r="L154" s="309"/>
      <c r="M154" s="26"/>
      <c r="N154" s="85"/>
      <c r="O154" s="85"/>
      <c r="W154" s="104"/>
      <c r="X154" s="267">
        <f t="shared" si="36"/>
      </c>
      <c r="Y154" s="287">
        <f t="shared" si="37"/>
      </c>
      <c r="Z154" s="287">
        <f t="shared" si="38"/>
      </c>
      <c r="AA154" s="287">
        <f t="shared" si="39"/>
      </c>
      <c r="AB154" s="287">
        <f t="shared" si="40"/>
      </c>
      <c r="AC154" s="287">
        <f t="shared" si="41"/>
      </c>
      <c r="AD154" s="287">
        <f t="shared" si="42"/>
      </c>
      <c r="AE154" s="287">
        <f t="shared" si="43"/>
      </c>
      <c r="AF154" s="287">
        <f t="shared" si="44"/>
      </c>
      <c r="AG154" s="287">
        <f t="shared" si="45"/>
      </c>
      <c r="AH154" s="287">
        <f t="shared" si="46"/>
      </c>
      <c r="AI154" s="287">
        <f t="shared" si="47"/>
      </c>
      <c r="AJ154" s="287">
        <f t="shared" si="48"/>
      </c>
      <c r="AK154" s="287">
        <f t="shared" si="49"/>
      </c>
      <c r="AL154" s="287">
        <f t="shared" si="50"/>
      </c>
      <c r="AM154" s="287">
        <f t="shared" si="51"/>
      </c>
      <c r="AN154" s="287">
        <f>IF(AND(COUNTA(#REF!,K154,M154)&lt;1,COUNTA(P154:W154)=2),"x","")</f>
      </c>
      <c r="AO154" s="105">
        <f t="shared" si="52"/>
      </c>
      <c r="AP154" s="183">
        <f t="shared" si="53"/>
      </c>
      <c r="AQ154" s="183"/>
    </row>
    <row r="155" spans="1:43" ht="20.25" customHeight="1">
      <c r="A155" s="103"/>
      <c r="L155" s="309"/>
      <c r="M155" s="26"/>
      <c r="N155" s="85"/>
      <c r="O155" s="85"/>
      <c r="W155" s="104"/>
      <c r="X155" s="267">
        <f t="shared" si="36"/>
      </c>
      <c r="Y155" s="287">
        <f t="shared" si="37"/>
      </c>
      <c r="Z155" s="287">
        <f t="shared" si="38"/>
      </c>
      <c r="AA155" s="287">
        <f t="shared" si="39"/>
      </c>
      <c r="AB155" s="287">
        <f t="shared" si="40"/>
      </c>
      <c r="AC155" s="287">
        <f t="shared" si="41"/>
      </c>
      <c r="AD155" s="287">
        <f t="shared" si="42"/>
      </c>
      <c r="AE155" s="287">
        <f t="shared" si="43"/>
      </c>
      <c r="AF155" s="287">
        <f t="shared" si="44"/>
      </c>
      <c r="AG155" s="287">
        <f t="shared" si="45"/>
      </c>
      <c r="AH155" s="287">
        <f t="shared" si="46"/>
      </c>
      <c r="AI155" s="287">
        <f t="shared" si="47"/>
      </c>
      <c r="AJ155" s="287">
        <f t="shared" si="48"/>
      </c>
      <c r="AK155" s="287">
        <f t="shared" si="49"/>
      </c>
      <c r="AL155" s="287">
        <f t="shared" si="50"/>
      </c>
      <c r="AM155" s="287">
        <f t="shared" si="51"/>
      </c>
      <c r="AN155" s="287">
        <f>IF(AND(COUNTA(#REF!,K155,M155)&lt;1,COUNTA(P155:W155)=2),"x","")</f>
      </c>
      <c r="AO155" s="105">
        <f t="shared" si="52"/>
      </c>
      <c r="AP155" s="183">
        <f t="shared" si="53"/>
      </c>
      <c r="AQ155" s="183"/>
    </row>
    <row r="156" spans="1:43" ht="20.25" customHeight="1">
      <c r="A156" s="103"/>
      <c r="L156" s="309"/>
      <c r="M156" s="26"/>
      <c r="N156" s="85"/>
      <c r="O156" s="85"/>
      <c r="W156" s="104"/>
      <c r="X156" s="267">
        <f t="shared" si="36"/>
      </c>
      <c r="Y156" s="287">
        <f t="shared" si="37"/>
      </c>
      <c r="Z156" s="287">
        <f t="shared" si="38"/>
      </c>
      <c r="AA156" s="287">
        <f t="shared" si="39"/>
      </c>
      <c r="AB156" s="287">
        <f t="shared" si="40"/>
      </c>
      <c r="AC156" s="287">
        <f t="shared" si="41"/>
      </c>
      <c r="AD156" s="287">
        <f t="shared" si="42"/>
      </c>
      <c r="AE156" s="287">
        <f t="shared" si="43"/>
      </c>
      <c r="AF156" s="287">
        <f t="shared" si="44"/>
      </c>
      <c r="AG156" s="287">
        <f t="shared" si="45"/>
      </c>
      <c r="AH156" s="287">
        <f t="shared" si="46"/>
      </c>
      <c r="AI156" s="287">
        <f t="shared" si="47"/>
      </c>
      <c r="AJ156" s="287">
        <f t="shared" si="48"/>
      </c>
      <c r="AK156" s="287">
        <f t="shared" si="49"/>
      </c>
      <c r="AL156" s="287">
        <f t="shared" si="50"/>
      </c>
      <c r="AM156" s="287">
        <f t="shared" si="51"/>
      </c>
      <c r="AN156" s="287">
        <f>IF(AND(COUNTA(#REF!,K156,M156)&lt;1,COUNTA(P156:W156)=2),"x","")</f>
      </c>
      <c r="AO156" s="105">
        <f t="shared" si="52"/>
      </c>
      <c r="AP156" s="183">
        <f t="shared" si="53"/>
      </c>
      <c r="AQ156" s="183"/>
    </row>
    <row r="157" spans="1:43" ht="20.25" customHeight="1">
      <c r="A157" s="103"/>
      <c r="L157" s="309"/>
      <c r="M157" s="26"/>
      <c r="N157" s="85"/>
      <c r="O157" s="85"/>
      <c r="W157" s="104"/>
      <c r="X157" s="267">
        <f t="shared" si="36"/>
      </c>
      <c r="Y157" s="287">
        <f t="shared" si="37"/>
      </c>
      <c r="Z157" s="287">
        <f t="shared" si="38"/>
      </c>
      <c r="AA157" s="287">
        <f t="shared" si="39"/>
      </c>
      <c r="AB157" s="287">
        <f t="shared" si="40"/>
      </c>
      <c r="AC157" s="287">
        <f t="shared" si="41"/>
      </c>
      <c r="AD157" s="287">
        <f t="shared" si="42"/>
      </c>
      <c r="AE157" s="287">
        <f t="shared" si="43"/>
      </c>
      <c r="AF157" s="287">
        <f t="shared" si="44"/>
      </c>
      <c r="AG157" s="287">
        <f t="shared" si="45"/>
      </c>
      <c r="AH157" s="287">
        <f t="shared" si="46"/>
      </c>
      <c r="AI157" s="287">
        <f t="shared" si="47"/>
      </c>
      <c r="AJ157" s="287">
        <f t="shared" si="48"/>
      </c>
      <c r="AK157" s="287">
        <f t="shared" si="49"/>
      </c>
      <c r="AL157" s="287">
        <f t="shared" si="50"/>
      </c>
      <c r="AM157" s="287">
        <f t="shared" si="51"/>
      </c>
      <c r="AN157" s="287">
        <f>IF(AND(COUNTA(#REF!,K157,M157)&lt;1,COUNTA(P157:W157)=2),"x","")</f>
      </c>
      <c r="AO157" s="105">
        <f t="shared" si="52"/>
      </c>
      <c r="AP157" s="183">
        <f t="shared" si="53"/>
      </c>
      <c r="AQ157" s="183"/>
    </row>
    <row r="158" spans="1:43" ht="20.25" customHeight="1">
      <c r="A158" s="103"/>
      <c r="L158" s="309"/>
      <c r="M158" s="26"/>
      <c r="N158" s="85"/>
      <c r="O158" s="85"/>
      <c r="W158" s="104"/>
      <c r="X158" s="267">
        <f t="shared" si="36"/>
      </c>
      <c r="Y158" s="287">
        <f t="shared" si="37"/>
      </c>
      <c r="Z158" s="287">
        <f t="shared" si="38"/>
      </c>
      <c r="AA158" s="287">
        <f t="shared" si="39"/>
      </c>
      <c r="AB158" s="287">
        <f t="shared" si="40"/>
      </c>
      <c r="AC158" s="287">
        <f t="shared" si="41"/>
      </c>
      <c r="AD158" s="287">
        <f t="shared" si="42"/>
      </c>
      <c r="AE158" s="287">
        <f t="shared" si="43"/>
      </c>
      <c r="AF158" s="287">
        <f t="shared" si="44"/>
      </c>
      <c r="AG158" s="287">
        <f t="shared" si="45"/>
      </c>
      <c r="AH158" s="287">
        <f t="shared" si="46"/>
      </c>
      <c r="AI158" s="287">
        <f t="shared" si="47"/>
      </c>
      <c r="AJ158" s="287">
        <f t="shared" si="48"/>
      </c>
      <c r="AK158" s="287">
        <f t="shared" si="49"/>
      </c>
      <c r="AL158" s="287">
        <f t="shared" si="50"/>
      </c>
      <c r="AM158" s="287">
        <f t="shared" si="51"/>
      </c>
      <c r="AN158" s="287">
        <f>IF(AND(COUNTA(#REF!,K158,M158)&lt;1,COUNTA(P158:W158)=2),"x","")</f>
      </c>
      <c r="AO158" s="105">
        <f t="shared" si="52"/>
      </c>
      <c r="AP158" s="183">
        <f t="shared" si="53"/>
      </c>
      <c r="AQ158" s="183"/>
    </row>
    <row r="159" spans="1:43" ht="20.25" customHeight="1">
      <c r="A159" s="103"/>
      <c r="L159" s="309"/>
      <c r="M159" s="26"/>
      <c r="N159" s="85"/>
      <c r="O159" s="85"/>
      <c r="W159" s="104"/>
      <c r="X159" s="267">
        <f t="shared" si="36"/>
      </c>
      <c r="Y159" s="287">
        <f t="shared" si="37"/>
      </c>
      <c r="Z159" s="287">
        <f t="shared" si="38"/>
      </c>
      <c r="AA159" s="287">
        <f t="shared" si="39"/>
      </c>
      <c r="AB159" s="287">
        <f t="shared" si="40"/>
      </c>
      <c r="AC159" s="287">
        <f t="shared" si="41"/>
      </c>
      <c r="AD159" s="287">
        <f t="shared" si="42"/>
      </c>
      <c r="AE159" s="287">
        <f t="shared" si="43"/>
      </c>
      <c r="AF159" s="287">
        <f t="shared" si="44"/>
      </c>
      <c r="AG159" s="287">
        <f t="shared" si="45"/>
      </c>
      <c r="AH159" s="287">
        <f t="shared" si="46"/>
      </c>
      <c r="AI159" s="287">
        <f t="shared" si="47"/>
      </c>
      <c r="AJ159" s="287">
        <f t="shared" si="48"/>
      </c>
      <c r="AK159" s="287">
        <f t="shared" si="49"/>
      </c>
      <c r="AL159" s="287">
        <f t="shared" si="50"/>
      </c>
      <c r="AM159" s="287">
        <f t="shared" si="51"/>
      </c>
      <c r="AN159" s="287">
        <f>IF(AND(COUNTA(#REF!,K159,M159)&lt;1,COUNTA(P159:W159)=2),"x","")</f>
      </c>
      <c r="AO159" s="105">
        <f t="shared" si="52"/>
      </c>
      <c r="AP159" s="183">
        <f t="shared" si="53"/>
      </c>
      <c r="AQ159" s="183"/>
    </row>
    <row r="160" spans="1:43" ht="20.25" customHeight="1">
      <c r="A160" s="103"/>
      <c r="L160" s="309"/>
      <c r="M160" s="26"/>
      <c r="N160" s="85"/>
      <c r="O160" s="85"/>
      <c r="W160" s="104"/>
      <c r="X160" s="267">
        <f t="shared" si="36"/>
      </c>
      <c r="Y160" s="287">
        <f t="shared" si="37"/>
      </c>
      <c r="Z160" s="287">
        <f t="shared" si="38"/>
      </c>
      <c r="AA160" s="287">
        <f t="shared" si="39"/>
      </c>
      <c r="AB160" s="287">
        <f t="shared" si="40"/>
      </c>
      <c r="AC160" s="287">
        <f t="shared" si="41"/>
      </c>
      <c r="AD160" s="287">
        <f t="shared" si="42"/>
      </c>
      <c r="AE160" s="287">
        <f t="shared" si="43"/>
      </c>
      <c r="AF160" s="287">
        <f t="shared" si="44"/>
      </c>
      <c r="AG160" s="287">
        <f t="shared" si="45"/>
      </c>
      <c r="AH160" s="287">
        <f t="shared" si="46"/>
      </c>
      <c r="AI160" s="287">
        <f t="shared" si="47"/>
      </c>
      <c r="AJ160" s="287">
        <f t="shared" si="48"/>
      </c>
      <c r="AK160" s="287">
        <f t="shared" si="49"/>
      </c>
      <c r="AL160" s="287">
        <f t="shared" si="50"/>
      </c>
      <c r="AM160" s="287">
        <f t="shared" si="51"/>
      </c>
      <c r="AN160" s="287">
        <f>IF(AND(COUNTA(#REF!,K160,M160)&lt;1,COUNTA(P160:W160)=2),"x","")</f>
      </c>
      <c r="AO160" s="105">
        <f t="shared" si="52"/>
      </c>
      <c r="AP160" s="183">
        <f t="shared" si="53"/>
      </c>
      <c r="AQ160" s="183"/>
    </row>
    <row r="161" spans="1:43" ht="20.25" customHeight="1">
      <c r="A161" s="103"/>
      <c r="L161" s="309"/>
      <c r="M161" s="26"/>
      <c r="N161" s="85"/>
      <c r="O161" s="85"/>
      <c r="W161" s="104"/>
      <c r="X161" s="267">
        <f t="shared" si="36"/>
      </c>
      <c r="Y161" s="287">
        <f t="shared" si="37"/>
      </c>
      <c r="Z161" s="287">
        <f t="shared" si="38"/>
      </c>
      <c r="AA161" s="287">
        <f t="shared" si="39"/>
      </c>
      <c r="AB161" s="287">
        <f t="shared" si="40"/>
      </c>
      <c r="AC161" s="287">
        <f t="shared" si="41"/>
      </c>
      <c r="AD161" s="287">
        <f t="shared" si="42"/>
      </c>
      <c r="AE161" s="287">
        <f t="shared" si="43"/>
      </c>
      <c r="AF161" s="287">
        <f t="shared" si="44"/>
      </c>
      <c r="AG161" s="287">
        <f t="shared" si="45"/>
      </c>
      <c r="AH161" s="287">
        <f t="shared" si="46"/>
      </c>
      <c r="AI161" s="287">
        <f t="shared" si="47"/>
      </c>
      <c r="AJ161" s="287">
        <f t="shared" si="48"/>
      </c>
      <c r="AK161" s="287">
        <f t="shared" si="49"/>
      </c>
      <c r="AL161" s="287">
        <f t="shared" si="50"/>
      </c>
      <c r="AM161" s="287">
        <f t="shared" si="51"/>
      </c>
      <c r="AN161" s="287">
        <f>IF(AND(COUNTA(#REF!,K161,M161)&lt;1,COUNTA(P161:W161)=2),"x","")</f>
      </c>
      <c r="AO161" s="105">
        <f t="shared" si="52"/>
      </c>
      <c r="AP161" s="183">
        <f t="shared" si="53"/>
      </c>
      <c r="AQ161" s="183"/>
    </row>
    <row r="162" spans="1:43" ht="20.25" customHeight="1">
      <c r="A162" s="103"/>
      <c r="L162" s="309"/>
      <c r="M162" s="26"/>
      <c r="N162" s="85"/>
      <c r="O162" s="85"/>
      <c r="W162" s="104"/>
      <c r="X162" s="267">
        <f t="shared" si="36"/>
      </c>
      <c r="Y162" s="287">
        <f t="shared" si="37"/>
      </c>
      <c r="Z162" s="287">
        <f t="shared" si="38"/>
      </c>
      <c r="AA162" s="287">
        <f t="shared" si="39"/>
      </c>
      <c r="AB162" s="287">
        <f t="shared" si="40"/>
      </c>
      <c r="AC162" s="287">
        <f t="shared" si="41"/>
      </c>
      <c r="AD162" s="287">
        <f t="shared" si="42"/>
      </c>
      <c r="AE162" s="287">
        <f t="shared" si="43"/>
      </c>
      <c r="AF162" s="287">
        <f t="shared" si="44"/>
      </c>
      <c r="AG162" s="287">
        <f t="shared" si="45"/>
      </c>
      <c r="AH162" s="287">
        <f t="shared" si="46"/>
      </c>
      <c r="AI162" s="287">
        <f t="shared" si="47"/>
      </c>
      <c r="AJ162" s="287">
        <f t="shared" si="48"/>
      </c>
      <c r="AK162" s="287">
        <f t="shared" si="49"/>
      </c>
      <c r="AL162" s="287">
        <f t="shared" si="50"/>
      </c>
      <c r="AM162" s="287">
        <f t="shared" si="51"/>
      </c>
      <c r="AN162" s="287">
        <f>IF(AND(COUNTA(#REF!,K162,M162)&lt;1,COUNTA(P162:W162)=2),"x","")</f>
      </c>
      <c r="AO162" s="105">
        <f t="shared" si="52"/>
      </c>
      <c r="AP162" s="183">
        <f t="shared" si="53"/>
      </c>
      <c r="AQ162" s="183"/>
    </row>
    <row r="163" spans="1:43" ht="20.25" customHeight="1">
      <c r="A163" s="103"/>
      <c r="L163" s="309"/>
      <c r="M163" s="26"/>
      <c r="N163" s="85"/>
      <c r="O163" s="85"/>
      <c r="W163" s="104"/>
      <c r="X163" s="267">
        <f t="shared" si="36"/>
      </c>
      <c r="Y163" s="287">
        <f t="shared" si="37"/>
      </c>
      <c r="Z163" s="287">
        <f t="shared" si="38"/>
      </c>
      <c r="AA163" s="287">
        <f t="shared" si="39"/>
      </c>
      <c r="AB163" s="287">
        <f t="shared" si="40"/>
      </c>
      <c r="AC163" s="287">
        <f t="shared" si="41"/>
      </c>
      <c r="AD163" s="287">
        <f t="shared" si="42"/>
      </c>
      <c r="AE163" s="287">
        <f t="shared" si="43"/>
      </c>
      <c r="AF163" s="287">
        <f t="shared" si="44"/>
      </c>
      <c r="AG163" s="287">
        <f t="shared" si="45"/>
      </c>
      <c r="AH163" s="287">
        <f t="shared" si="46"/>
      </c>
      <c r="AI163" s="287">
        <f t="shared" si="47"/>
      </c>
      <c r="AJ163" s="287">
        <f t="shared" si="48"/>
      </c>
      <c r="AK163" s="287">
        <f t="shared" si="49"/>
      </c>
      <c r="AL163" s="287">
        <f t="shared" si="50"/>
      </c>
      <c r="AM163" s="287">
        <f t="shared" si="51"/>
      </c>
      <c r="AN163" s="287">
        <f>IF(AND(COUNTA(#REF!,K163,M163)&lt;1,COUNTA(P163:W163)=2),"x","")</f>
      </c>
      <c r="AO163" s="105">
        <f t="shared" si="52"/>
      </c>
      <c r="AP163" s="183">
        <f t="shared" si="53"/>
      </c>
      <c r="AQ163" s="183"/>
    </row>
    <row r="164" spans="1:43" ht="20.25" customHeight="1">
      <c r="A164" s="103"/>
      <c r="L164" s="309"/>
      <c r="M164" s="26"/>
      <c r="N164" s="85"/>
      <c r="O164" s="85"/>
      <c r="W164" s="104"/>
      <c r="X164" s="267">
        <f t="shared" si="36"/>
      </c>
      <c r="Y164" s="287">
        <f t="shared" si="37"/>
      </c>
      <c r="Z164" s="287">
        <f t="shared" si="38"/>
      </c>
      <c r="AA164" s="287">
        <f t="shared" si="39"/>
      </c>
      <c r="AB164" s="287">
        <f t="shared" si="40"/>
      </c>
      <c r="AC164" s="287">
        <f t="shared" si="41"/>
      </c>
      <c r="AD164" s="287">
        <f t="shared" si="42"/>
      </c>
      <c r="AE164" s="287">
        <f t="shared" si="43"/>
      </c>
      <c r="AF164" s="287">
        <f t="shared" si="44"/>
      </c>
      <c r="AG164" s="287">
        <f t="shared" si="45"/>
      </c>
      <c r="AH164" s="287">
        <f t="shared" si="46"/>
      </c>
      <c r="AI164" s="287">
        <f t="shared" si="47"/>
      </c>
      <c r="AJ164" s="287">
        <f t="shared" si="48"/>
      </c>
      <c r="AK164" s="287">
        <f t="shared" si="49"/>
      </c>
      <c r="AL164" s="287">
        <f t="shared" si="50"/>
      </c>
      <c r="AM164" s="287">
        <f t="shared" si="51"/>
      </c>
      <c r="AN164" s="287">
        <f>IF(AND(COUNTA(#REF!,K164,M164)&lt;1,COUNTA(P164:W164)=2),"x","")</f>
      </c>
      <c r="AO164" s="105">
        <f t="shared" si="52"/>
      </c>
      <c r="AP164" s="183">
        <f t="shared" si="53"/>
      </c>
      <c r="AQ164" s="183"/>
    </row>
    <row r="165" spans="1:43" ht="20.25" customHeight="1">
      <c r="A165" s="103"/>
      <c r="L165" s="309"/>
      <c r="M165" s="26"/>
      <c r="N165" s="85"/>
      <c r="O165" s="85"/>
      <c r="W165" s="104"/>
      <c r="X165" s="267">
        <f t="shared" si="36"/>
      </c>
      <c r="Y165" s="287">
        <f t="shared" si="37"/>
      </c>
      <c r="Z165" s="287">
        <f t="shared" si="38"/>
      </c>
      <c r="AA165" s="287">
        <f t="shared" si="39"/>
      </c>
      <c r="AB165" s="287">
        <f t="shared" si="40"/>
      </c>
      <c r="AC165" s="287">
        <f t="shared" si="41"/>
      </c>
      <c r="AD165" s="287">
        <f t="shared" si="42"/>
      </c>
      <c r="AE165" s="287">
        <f t="shared" si="43"/>
      </c>
      <c r="AF165" s="287">
        <f t="shared" si="44"/>
      </c>
      <c r="AG165" s="287">
        <f t="shared" si="45"/>
      </c>
      <c r="AH165" s="287">
        <f t="shared" si="46"/>
      </c>
      <c r="AI165" s="287">
        <f t="shared" si="47"/>
      </c>
      <c r="AJ165" s="287">
        <f t="shared" si="48"/>
      </c>
      <c r="AK165" s="287">
        <f t="shared" si="49"/>
      </c>
      <c r="AL165" s="287">
        <f t="shared" si="50"/>
      </c>
      <c r="AM165" s="287">
        <f t="shared" si="51"/>
      </c>
      <c r="AN165" s="287">
        <f>IF(AND(COUNTA(#REF!,K165,M165)&lt;1,COUNTA(P165:W165)=2),"x","")</f>
      </c>
      <c r="AO165" s="105">
        <f t="shared" si="52"/>
      </c>
      <c r="AP165" s="183">
        <f t="shared" si="53"/>
      </c>
      <c r="AQ165" s="183"/>
    </row>
    <row r="166" spans="1:43" ht="20.25" customHeight="1">
      <c r="A166" s="103"/>
      <c r="L166" s="309"/>
      <c r="M166" s="26"/>
      <c r="N166" s="85"/>
      <c r="O166" s="85"/>
      <c r="W166" s="104"/>
      <c r="X166" s="267">
        <f t="shared" si="36"/>
      </c>
      <c r="Y166" s="287">
        <f t="shared" si="37"/>
      </c>
      <c r="Z166" s="287">
        <f t="shared" si="38"/>
      </c>
      <c r="AA166" s="287">
        <f t="shared" si="39"/>
      </c>
      <c r="AB166" s="287">
        <f t="shared" si="40"/>
      </c>
      <c r="AC166" s="287">
        <f t="shared" si="41"/>
      </c>
      <c r="AD166" s="287">
        <f t="shared" si="42"/>
      </c>
      <c r="AE166" s="287">
        <f t="shared" si="43"/>
      </c>
      <c r="AF166" s="287">
        <f t="shared" si="44"/>
      </c>
      <c r="AG166" s="287">
        <f t="shared" si="45"/>
      </c>
      <c r="AH166" s="287">
        <f t="shared" si="46"/>
      </c>
      <c r="AI166" s="287">
        <f t="shared" si="47"/>
      </c>
      <c r="AJ166" s="287">
        <f t="shared" si="48"/>
      </c>
      <c r="AK166" s="287">
        <f t="shared" si="49"/>
      </c>
      <c r="AL166" s="287">
        <f t="shared" si="50"/>
      </c>
      <c r="AM166" s="287">
        <f t="shared" si="51"/>
      </c>
      <c r="AN166" s="287">
        <f>IF(AND(COUNTA(#REF!,K166,M166)&lt;1,COUNTA(P166:W166)=2),"x","")</f>
      </c>
      <c r="AO166" s="105">
        <f t="shared" si="52"/>
      </c>
      <c r="AP166" s="183">
        <f t="shared" si="53"/>
      </c>
      <c r="AQ166" s="183"/>
    </row>
    <row r="167" spans="1:43" ht="20.25" customHeight="1">
      <c r="A167" s="103"/>
      <c r="L167" s="309"/>
      <c r="M167" s="26"/>
      <c r="N167" s="85"/>
      <c r="O167" s="85"/>
      <c r="W167" s="104"/>
      <c r="X167" s="267">
        <f t="shared" si="36"/>
      </c>
      <c r="Y167" s="287">
        <f t="shared" si="37"/>
      </c>
      <c r="Z167" s="287">
        <f t="shared" si="38"/>
      </c>
      <c r="AA167" s="287">
        <f t="shared" si="39"/>
      </c>
      <c r="AB167" s="287">
        <f t="shared" si="40"/>
      </c>
      <c r="AC167" s="287">
        <f t="shared" si="41"/>
      </c>
      <c r="AD167" s="287">
        <f t="shared" si="42"/>
      </c>
      <c r="AE167" s="287">
        <f t="shared" si="43"/>
      </c>
      <c r="AF167" s="287">
        <f t="shared" si="44"/>
      </c>
      <c r="AG167" s="287">
        <f t="shared" si="45"/>
      </c>
      <c r="AH167" s="287">
        <f t="shared" si="46"/>
      </c>
      <c r="AI167" s="287">
        <f t="shared" si="47"/>
      </c>
      <c r="AJ167" s="287">
        <f t="shared" si="48"/>
      </c>
      <c r="AK167" s="287">
        <f t="shared" si="49"/>
      </c>
      <c r="AL167" s="287">
        <f t="shared" si="50"/>
      </c>
      <c r="AM167" s="287">
        <f t="shared" si="51"/>
      </c>
      <c r="AN167" s="287">
        <f>IF(AND(COUNTA(#REF!,K167,M167)&lt;1,COUNTA(P167:W167)=2),"x","")</f>
      </c>
      <c r="AO167" s="105">
        <f t="shared" si="52"/>
      </c>
      <c r="AP167" s="183">
        <f t="shared" si="53"/>
      </c>
      <c r="AQ167" s="183"/>
    </row>
    <row r="168" spans="1:43" ht="20.25" customHeight="1">
      <c r="A168" s="103"/>
      <c r="L168" s="309"/>
      <c r="M168" s="26"/>
      <c r="N168" s="85"/>
      <c r="O168" s="85"/>
      <c r="W168" s="104"/>
      <c r="X168" s="267">
        <f t="shared" si="36"/>
      </c>
      <c r="Y168" s="287">
        <f t="shared" si="37"/>
      </c>
      <c r="Z168" s="287">
        <f t="shared" si="38"/>
      </c>
      <c r="AA168" s="287">
        <f t="shared" si="39"/>
      </c>
      <c r="AB168" s="287">
        <f t="shared" si="40"/>
      </c>
      <c r="AC168" s="287">
        <f t="shared" si="41"/>
      </c>
      <c r="AD168" s="287">
        <f t="shared" si="42"/>
      </c>
      <c r="AE168" s="287">
        <f t="shared" si="43"/>
      </c>
      <c r="AF168" s="287">
        <f t="shared" si="44"/>
      </c>
      <c r="AG168" s="287">
        <f t="shared" si="45"/>
      </c>
      <c r="AH168" s="287">
        <f t="shared" si="46"/>
      </c>
      <c r="AI168" s="287">
        <f t="shared" si="47"/>
      </c>
      <c r="AJ168" s="287">
        <f t="shared" si="48"/>
      </c>
      <c r="AK168" s="287">
        <f t="shared" si="49"/>
      </c>
      <c r="AL168" s="287">
        <f t="shared" si="50"/>
      </c>
      <c r="AM168" s="287">
        <f t="shared" si="51"/>
      </c>
      <c r="AN168" s="287">
        <f>IF(AND(COUNTA(#REF!,K168,M168)&lt;1,COUNTA(P168:W168)=2),"x","")</f>
      </c>
      <c r="AO168" s="105">
        <f t="shared" si="52"/>
      </c>
      <c r="AP168" s="183">
        <f t="shared" si="53"/>
      </c>
      <c r="AQ168" s="183"/>
    </row>
    <row r="169" spans="1:43" ht="20.25" customHeight="1">
      <c r="A169" s="103"/>
      <c r="L169" s="309"/>
      <c r="M169" s="26"/>
      <c r="N169" s="85"/>
      <c r="O169" s="85"/>
      <c r="W169" s="104"/>
      <c r="X169" s="267">
        <f t="shared" si="36"/>
      </c>
      <c r="Y169" s="287">
        <f t="shared" si="37"/>
      </c>
      <c r="Z169" s="287">
        <f t="shared" si="38"/>
      </c>
      <c r="AA169" s="287">
        <f t="shared" si="39"/>
      </c>
      <c r="AB169" s="287">
        <f t="shared" si="40"/>
      </c>
      <c r="AC169" s="287">
        <f t="shared" si="41"/>
      </c>
      <c r="AD169" s="287">
        <f t="shared" si="42"/>
      </c>
      <c r="AE169" s="287">
        <f t="shared" si="43"/>
      </c>
      <c r="AF169" s="287">
        <f t="shared" si="44"/>
      </c>
      <c r="AG169" s="287">
        <f t="shared" si="45"/>
      </c>
      <c r="AH169" s="287">
        <f t="shared" si="46"/>
      </c>
      <c r="AI169" s="287">
        <f t="shared" si="47"/>
      </c>
      <c r="AJ169" s="287">
        <f t="shared" si="48"/>
      </c>
      <c r="AK169" s="287">
        <f t="shared" si="49"/>
      </c>
      <c r="AL169" s="287">
        <f t="shared" si="50"/>
      </c>
      <c r="AM169" s="287">
        <f t="shared" si="51"/>
      </c>
      <c r="AN169" s="287">
        <f>IF(AND(COUNTA(#REF!,K169,M169)&lt;1,COUNTA(P169:W169)=2),"x","")</f>
      </c>
      <c r="AO169" s="105">
        <f t="shared" si="52"/>
      </c>
      <c r="AP169" s="183">
        <f t="shared" si="53"/>
      </c>
      <c r="AQ169" s="183"/>
    </row>
    <row r="170" spans="1:43" ht="20.25" customHeight="1">
      <c r="A170" s="103"/>
      <c r="L170" s="309"/>
      <c r="M170" s="26"/>
      <c r="N170" s="85"/>
      <c r="O170" s="85"/>
      <c r="W170" s="104"/>
      <c r="X170" s="267">
        <f t="shared" si="36"/>
      </c>
      <c r="Y170" s="287">
        <f t="shared" si="37"/>
      </c>
      <c r="Z170" s="287">
        <f t="shared" si="38"/>
      </c>
      <c r="AA170" s="287">
        <f t="shared" si="39"/>
      </c>
      <c r="AB170" s="287">
        <f t="shared" si="40"/>
      </c>
      <c r="AC170" s="287">
        <f t="shared" si="41"/>
      </c>
      <c r="AD170" s="287">
        <f t="shared" si="42"/>
      </c>
      <c r="AE170" s="287">
        <f t="shared" si="43"/>
      </c>
      <c r="AF170" s="287">
        <f t="shared" si="44"/>
      </c>
      <c r="AG170" s="287">
        <f t="shared" si="45"/>
      </c>
      <c r="AH170" s="287">
        <f t="shared" si="46"/>
      </c>
      <c r="AI170" s="287">
        <f t="shared" si="47"/>
      </c>
      <c r="AJ170" s="287">
        <f t="shared" si="48"/>
      </c>
      <c r="AK170" s="287">
        <f t="shared" si="49"/>
      </c>
      <c r="AL170" s="287">
        <f t="shared" si="50"/>
      </c>
      <c r="AM170" s="287">
        <f t="shared" si="51"/>
      </c>
      <c r="AN170" s="287">
        <f>IF(AND(COUNTA(#REF!,K170,M170)&lt;1,COUNTA(P170:W170)=2),"x","")</f>
      </c>
      <c r="AO170" s="105">
        <f t="shared" si="52"/>
      </c>
      <c r="AP170" s="183">
        <f t="shared" si="53"/>
      </c>
      <c r="AQ170" s="183"/>
    </row>
    <row r="171" spans="1:43" ht="20.25" customHeight="1">
      <c r="A171" s="103"/>
      <c r="L171" s="309"/>
      <c r="M171" s="26"/>
      <c r="N171" s="85"/>
      <c r="O171" s="85"/>
      <c r="W171" s="104"/>
      <c r="X171" s="267">
        <f t="shared" si="36"/>
      </c>
      <c r="Y171" s="287">
        <f t="shared" si="37"/>
      </c>
      <c r="Z171" s="287">
        <f t="shared" si="38"/>
      </c>
      <c r="AA171" s="287">
        <f t="shared" si="39"/>
      </c>
      <c r="AB171" s="287">
        <f t="shared" si="40"/>
      </c>
      <c r="AC171" s="287">
        <f t="shared" si="41"/>
      </c>
      <c r="AD171" s="287">
        <f t="shared" si="42"/>
      </c>
      <c r="AE171" s="287">
        <f t="shared" si="43"/>
      </c>
      <c r="AF171" s="287">
        <f t="shared" si="44"/>
      </c>
      <c r="AG171" s="287">
        <f t="shared" si="45"/>
      </c>
      <c r="AH171" s="287">
        <f t="shared" si="46"/>
      </c>
      <c r="AI171" s="287">
        <f t="shared" si="47"/>
      </c>
      <c r="AJ171" s="287">
        <f t="shared" si="48"/>
      </c>
      <c r="AK171" s="287">
        <f t="shared" si="49"/>
      </c>
      <c r="AL171" s="287">
        <f t="shared" si="50"/>
      </c>
      <c r="AM171" s="287">
        <f t="shared" si="51"/>
      </c>
      <c r="AN171" s="287">
        <f>IF(AND(COUNTA(#REF!,K171,M171)&lt;1,COUNTA(P171:W171)=2),"x","")</f>
      </c>
      <c r="AO171" s="105">
        <f t="shared" si="52"/>
      </c>
      <c r="AP171" s="183">
        <f t="shared" si="53"/>
      </c>
      <c r="AQ171" s="183"/>
    </row>
    <row r="172" spans="1:43" ht="20.25" customHeight="1">
      <c r="A172" s="103"/>
      <c r="L172" s="309"/>
      <c r="M172" s="26"/>
      <c r="N172" s="85"/>
      <c r="O172" s="85"/>
      <c r="W172" s="104"/>
      <c r="X172" s="267">
        <f t="shared" si="36"/>
      </c>
      <c r="Y172" s="287">
        <f t="shared" si="37"/>
      </c>
      <c r="Z172" s="287">
        <f t="shared" si="38"/>
      </c>
      <c r="AA172" s="287">
        <f t="shared" si="39"/>
      </c>
      <c r="AB172" s="287">
        <f t="shared" si="40"/>
      </c>
      <c r="AC172" s="287">
        <f t="shared" si="41"/>
      </c>
      <c r="AD172" s="287">
        <f t="shared" si="42"/>
      </c>
      <c r="AE172" s="287">
        <f t="shared" si="43"/>
      </c>
      <c r="AF172" s="287">
        <f t="shared" si="44"/>
      </c>
      <c r="AG172" s="287">
        <f t="shared" si="45"/>
      </c>
      <c r="AH172" s="287">
        <f t="shared" si="46"/>
      </c>
      <c r="AI172" s="287">
        <f t="shared" si="47"/>
      </c>
      <c r="AJ172" s="287">
        <f t="shared" si="48"/>
      </c>
      <c r="AK172" s="287">
        <f t="shared" si="49"/>
      </c>
      <c r="AL172" s="287">
        <f t="shared" si="50"/>
      </c>
      <c r="AM172" s="287">
        <f t="shared" si="51"/>
      </c>
      <c r="AN172" s="287">
        <f>IF(AND(COUNTA(#REF!,K172,M172)&lt;1,COUNTA(P172:W172)=2),"x","")</f>
      </c>
      <c r="AO172" s="105">
        <f t="shared" si="52"/>
      </c>
      <c r="AP172" s="183">
        <f t="shared" si="53"/>
      </c>
      <c r="AQ172" s="183"/>
    </row>
    <row r="173" spans="1:43" ht="20.25" customHeight="1">
      <c r="A173" s="103"/>
      <c r="L173" s="309"/>
      <c r="M173" s="26"/>
      <c r="N173" s="85"/>
      <c r="O173" s="85"/>
      <c r="W173" s="104"/>
      <c r="X173" s="267">
        <f t="shared" si="36"/>
      </c>
      <c r="Y173" s="287">
        <f t="shared" si="37"/>
      </c>
      <c r="Z173" s="287">
        <f t="shared" si="38"/>
      </c>
      <c r="AA173" s="287">
        <f t="shared" si="39"/>
      </c>
      <c r="AB173" s="287">
        <f t="shared" si="40"/>
      </c>
      <c r="AC173" s="287">
        <f t="shared" si="41"/>
      </c>
      <c r="AD173" s="287">
        <f t="shared" si="42"/>
      </c>
      <c r="AE173" s="287">
        <f t="shared" si="43"/>
      </c>
      <c r="AF173" s="287">
        <f t="shared" si="44"/>
      </c>
      <c r="AG173" s="287">
        <f t="shared" si="45"/>
      </c>
      <c r="AH173" s="287">
        <f t="shared" si="46"/>
      </c>
      <c r="AI173" s="287">
        <f t="shared" si="47"/>
      </c>
      <c r="AJ173" s="287">
        <f t="shared" si="48"/>
      </c>
      <c r="AK173" s="287">
        <f t="shared" si="49"/>
      </c>
      <c r="AL173" s="287">
        <f t="shared" si="50"/>
      </c>
      <c r="AM173" s="287">
        <f t="shared" si="51"/>
      </c>
      <c r="AN173" s="287">
        <f>IF(AND(COUNTA(#REF!,K173,M173)&lt;1,COUNTA(P173:W173)=2),"x","")</f>
      </c>
      <c r="AO173" s="105">
        <f t="shared" si="52"/>
      </c>
      <c r="AP173" s="183">
        <f t="shared" si="53"/>
      </c>
      <c r="AQ173" s="183"/>
    </row>
    <row r="174" spans="1:43" ht="20.25" customHeight="1">
      <c r="A174" s="103"/>
      <c r="L174" s="309"/>
      <c r="M174" s="26"/>
      <c r="N174" s="85"/>
      <c r="O174" s="85"/>
      <c r="W174" s="104"/>
      <c r="X174" s="267">
        <f t="shared" si="36"/>
      </c>
      <c r="Y174" s="287">
        <f t="shared" si="37"/>
      </c>
      <c r="Z174" s="287">
        <f t="shared" si="38"/>
      </c>
      <c r="AA174" s="287">
        <f t="shared" si="39"/>
      </c>
      <c r="AB174" s="287">
        <f t="shared" si="40"/>
      </c>
      <c r="AC174" s="287">
        <f t="shared" si="41"/>
      </c>
      <c r="AD174" s="287">
        <f t="shared" si="42"/>
      </c>
      <c r="AE174" s="287">
        <f t="shared" si="43"/>
      </c>
      <c r="AF174" s="287">
        <f t="shared" si="44"/>
      </c>
      <c r="AG174" s="287">
        <f t="shared" si="45"/>
      </c>
      <c r="AH174" s="287">
        <f t="shared" si="46"/>
      </c>
      <c r="AI174" s="287">
        <f t="shared" si="47"/>
      </c>
      <c r="AJ174" s="287">
        <f t="shared" si="48"/>
      </c>
      <c r="AK174" s="287">
        <f t="shared" si="49"/>
      </c>
      <c r="AL174" s="287">
        <f t="shared" si="50"/>
      </c>
      <c r="AM174" s="287">
        <f t="shared" si="51"/>
      </c>
      <c r="AN174" s="287">
        <f>IF(AND(COUNTA(#REF!,K174,M174)&lt;1,COUNTA(P174:W174)=2),"x","")</f>
      </c>
      <c r="AO174" s="105">
        <f t="shared" si="52"/>
      </c>
      <c r="AP174" s="183">
        <f t="shared" si="53"/>
      </c>
      <c r="AQ174" s="183"/>
    </row>
    <row r="175" spans="1:43" ht="20.25" customHeight="1">
      <c r="A175" s="103"/>
      <c r="L175" s="309"/>
      <c r="M175" s="26"/>
      <c r="N175" s="85"/>
      <c r="O175" s="85"/>
      <c r="W175" s="104"/>
      <c r="X175" s="267">
        <f t="shared" si="36"/>
      </c>
      <c r="Y175" s="287">
        <f t="shared" si="37"/>
      </c>
      <c r="Z175" s="287">
        <f t="shared" si="38"/>
      </c>
      <c r="AA175" s="287">
        <f t="shared" si="39"/>
      </c>
      <c r="AB175" s="287">
        <f t="shared" si="40"/>
      </c>
      <c r="AC175" s="287">
        <f t="shared" si="41"/>
      </c>
      <c r="AD175" s="287">
        <f t="shared" si="42"/>
      </c>
      <c r="AE175" s="287">
        <f t="shared" si="43"/>
      </c>
      <c r="AF175" s="287">
        <f t="shared" si="44"/>
      </c>
      <c r="AG175" s="287">
        <f t="shared" si="45"/>
      </c>
      <c r="AH175" s="287">
        <f t="shared" si="46"/>
      </c>
      <c r="AI175" s="287">
        <f t="shared" si="47"/>
      </c>
      <c r="AJ175" s="287">
        <f t="shared" si="48"/>
      </c>
      <c r="AK175" s="287">
        <f t="shared" si="49"/>
      </c>
      <c r="AL175" s="287">
        <f t="shared" si="50"/>
      </c>
      <c r="AM175" s="287">
        <f t="shared" si="51"/>
      </c>
      <c r="AN175" s="287">
        <f>IF(AND(COUNTA(#REF!,K175,M175)&lt;1,COUNTA(P175:W175)=2),"x","")</f>
      </c>
      <c r="AO175" s="105">
        <f t="shared" si="52"/>
      </c>
      <c r="AP175" s="183">
        <f t="shared" si="53"/>
      </c>
      <c r="AQ175" s="183"/>
    </row>
    <row r="176" spans="1:43" ht="20.25" customHeight="1">
      <c r="A176" s="103"/>
      <c r="L176" s="309"/>
      <c r="M176" s="26"/>
      <c r="N176" s="85"/>
      <c r="O176" s="85"/>
      <c r="W176" s="104"/>
      <c r="X176" s="267">
        <f t="shared" si="36"/>
      </c>
      <c r="Y176" s="287">
        <f t="shared" si="37"/>
      </c>
      <c r="Z176" s="287">
        <f t="shared" si="38"/>
      </c>
      <c r="AA176" s="287">
        <f t="shared" si="39"/>
      </c>
      <c r="AB176" s="287">
        <f t="shared" si="40"/>
      </c>
      <c r="AC176" s="287">
        <f t="shared" si="41"/>
      </c>
      <c r="AD176" s="287">
        <f t="shared" si="42"/>
      </c>
      <c r="AE176" s="287">
        <f t="shared" si="43"/>
      </c>
      <c r="AF176" s="287">
        <f t="shared" si="44"/>
      </c>
      <c r="AG176" s="287">
        <f t="shared" si="45"/>
      </c>
      <c r="AH176" s="287">
        <f t="shared" si="46"/>
      </c>
      <c r="AI176" s="287">
        <f t="shared" si="47"/>
      </c>
      <c r="AJ176" s="287">
        <f t="shared" si="48"/>
      </c>
      <c r="AK176" s="287">
        <f t="shared" si="49"/>
      </c>
      <c r="AL176" s="287">
        <f t="shared" si="50"/>
      </c>
      <c r="AM176" s="287">
        <f t="shared" si="51"/>
      </c>
      <c r="AN176" s="287">
        <f>IF(AND(COUNTA(#REF!,K176,M176)&lt;1,COUNTA(P176:W176)=2),"x","")</f>
      </c>
      <c r="AO176" s="105">
        <f t="shared" si="52"/>
      </c>
      <c r="AP176" s="183">
        <f t="shared" si="53"/>
      </c>
      <c r="AQ176" s="183"/>
    </row>
    <row r="177" spans="1:43" ht="20.25" customHeight="1">
      <c r="A177" s="103"/>
      <c r="L177" s="309"/>
      <c r="M177" s="26"/>
      <c r="N177" s="85"/>
      <c r="O177" s="85"/>
      <c r="W177" s="104"/>
      <c r="X177" s="267">
        <f t="shared" si="36"/>
      </c>
      <c r="Y177" s="287">
        <f t="shared" si="37"/>
      </c>
      <c r="Z177" s="287">
        <f t="shared" si="38"/>
      </c>
      <c r="AA177" s="287">
        <f t="shared" si="39"/>
      </c>
      <c r="AB177" s="287">
        <f t="shared" si="40"/>
      </c>
      <c r="AC177" s="287">
        <f t="shared" si="41"/>
      </c>
      <c r="AD177" s="287">
        <f t="shared" si="42"/>
      </c>
      <c r="AE177" s="287">
        <f t="shared" si="43"/>
      </c>
      <c r="AF177" s="287">
        <f t="shared" si="44"/>
      </c>
      <c r="AG177" s="287">
        <f t="shared" si="45"/>
      </c>
      <c r="AH177" s="287">
        <f t="shared" si="46"/>
      </c>
      <c r="AI177" s="287">
        <f t="shared" si="47"/>
      </c>
      <c r="AJ177" s="287">
        <f t="shared" si="48"/>
      </c>
      <c r="AK177" s="287">
        <f t="shared" si="49"/>
      </c>
      <c r="AL177" s="287">
        <f t="shared" si="50"/>
      </c>
      <c r="AM177" s="287">
        <f t="shared" si="51"/>
      </c>
      <c r="AN177" s="287">
        <f>IF(AND(COUNTA(#REF!,K177,M177)&lt;1,COUNTA(P177:W177)=2),"x","")</f>
      </c>
      <c r="AO177" s="105">
        <f t="shared" si="52"/>
      </c>
      <c r="AP177" s="183">
        <f t="shared" si="53"/>
      </c>
      <c r="AQ177" s="183"/>
    </row>
    <row r="178" spans="1:43" ht="20.25" customHeight="1">
      <c r="A178" s="103"/>
      <c r="L178" s="309"/>
      <c r="M178" s="26"/>
      <c r="N178" s="85"/>
      <c r="O178" s="85"/>
      <c r="W178" s="104"/>
      <c r="X178" s="267">
        <f t="shared" si="36"/>
      </c>
      <c r="Y178" s="287">
        <f t="shared" si="37"/>
      </c>
      <c r="Z178" s="287">
        <f t="shared" si="38"/>
      </c>
      <c r="AA178" s="287">
        <f t="shared" si="39"/>
      </c>
      <c r="AB178" s="287">
        <f t="shared" si="40"/>
      </c>
      <c r="AC178" s="287">
        <f t="shared" si="41"/>
      </c>
      <c r="AD178" s="287">
        <f t="shared" si="42"/>
      </c>
      <c r="AE178" s="287">
        <f t="shared" si="43"/>
      </c>
      <c r="AF178" s="287">
        <f t="shared" si="44"/>
      </c>
      <c r="AG178" s="287">
        <f t="shared" si="45"/>
      </c>
      <c r="AH178" s="287">
        <f t="shared" si="46"/>
      </c>
      <c r="AI178" s="287">
        <f t="shared" si="47"/>
      </c>
      <c r="AJ178" s="287">
        <f t="shared" si="48"/>
      </c>
      <c r="AK178" s="287">
        <f t="shared" si="49"/>
      </c>
      <c r="AL178" s="287">
        <f t="shared" si="50"/>
      </c>
      <c r="AM178" s="287">
        <f t="shared" si="51"/>
      </c>
      <c r="AN178" s="287">
        <f>IF(AND(COUNTA(#REF!,K178,M178)&lt;1,COUNTA(P178:W178)=2),"x","")</f>
      </c>
      <c r="AO178" s="105">
        <f t="shared" si="52"/>
      </c>
      <c r="AP178" s="183">
        <f t="shared" si="53"/>
      </c>
      <c r="AQ178" s="183"/>
    </row>
    <row r="179" spans="1:43" ht="20.25" customHeight="1">
      <c r="A179" s="103"/>
      <c r="L179" s="309"/>
      <c r="M179" s="26"/>
      <c r="N179" s="85"/>
      <c r="O179" s="85"/>
      <c r="W179" s="104"/>
      <c r="X179" s="267">
        <f t="shared" si="36"/>
      </c>
      <c r="Y179" s="287">
        <f t="shared" si="37"/>
      </c>
      <c r="Z179" s="287">
        <f t="shared" si="38"/>
      </c>
      <c r="AA179" s="287">
        <f t="shared" si="39"/>
      </c>
      <c r="AB179" s="287">
        <f t="shared" si="40"/>
      </c>
      <c r="AC179" s="287">
        <f t="shared" si="41"/>
      </c>
      <c r="AD179" s="287">
        <f t="shared" si="42"/>
      </c>
      <c r="AE179" s="287">
        <f t="shared" si="43"/>
      </c>
      <c r="AF179" s="287">
        <f t="shared" si="44"/>
      </c>
      <c r="AG179" s="287">
        <f t="shared" si="45"/>
      </c>
      <c r="AH179" s="287">
        <f t="shared" si="46"/>
      </c>
      <c r="AI179" s="287">
        <f t="shared" si="47"/>
      </c>
      <c r="AJ179" s="287">
        <f t="shared" si="48"/>
      </c>
      <c r="AK179" s="287">
        <f t="shared" si="49"/>
      </c>
      <c r="AL179" s="287">
        <f t="shared" si="50"/>
      </c>
      <c r="AM179" s="287">
        <f t="shared" si="51"/>
      </c>
      <c r="AN179" s="287">
        <f>IF(AND(COUNTA(#REF!,K179,M179)&lt;1,COUNTA(P179:W179)=2),"x","")</f>
      </c>
      <c r="AO179" s="105">
        <f t="shared" si="52"/>
      </c>
      <c r="AP179" s="183">
        <f t="shared" si="53"/>
      </c>
      <c r="AQ179" s="183"/>
    </row>
    <row r="180" spans="1:43" ht="20.25" customHeight="1">
      <c r="A180" s="103"/>
      <c r="L180" s="309"/>
      <c r="M180" s="26"/>
      <c r="N180" s="85"/>
      <c r="O180" s="85"/>
      <c r="W180" s="104"/>
      <c r="X180" s="267">
        <f t="shared" si="36"/>
      </c>
      <c r="Y180" s="287">
        <f t="shared" si="37"/>
      </c>
      <c r="Z180" s="287">
        <f t="shared" si="38"/>
      </c>
      <c r="AA180" s="287">
        <f t="shared" si="39"/>
      </c>
      <c r="AB180" s="287">
        <f t="shared" si="40"/>
      </c>
      <c r="AC180" s="287">
        <f t="shared" si="41"/>
      </c>
      <c r="AD180" s="287">
        <f t="shared" si="42"/>
      </c>
      <c r="AE180" s="287">
        <f t="shared" si="43"/>
      </c>
      <c r="AF180" s="287">
        <f t="shared" si="44"/>
      </c>
      <c r="AG180" s="287">
        <f t="shared" si="45"/>
      </c>
      <c r="AH180" s="287">
        <f t="shared" si="46"/>
      </c>
      <c r="AI180" s="287">
        <f t="shared" si="47"/>
      </c>
      <c r="AJ180" s="287">
        <f t="shared" si="48"/>
      </c>
      <c r="AK180" s="287">
        <f t="shared" si="49"/>
      </c>
      <c r="AL180" s="287">
        <f t="shared" si="50"/>
      </c>
      <c r="AM180" s="287">
        <f t="shared" si="51"/>
      </c>
      <c r="AN180" s="287">
        <f>IF(AND(COUNTA(#REF!,K180,M180)&lt;1,COUNTA(P180:W180)=2),"x","")</f>
      </c>
      <c r="AO180" s="105">
        <f t="shared" si="52"/>
      </c>
      <c r="AP180" s="183">
        <f t="shared" si="53"/>
      </c>
      <c r="AQ180" s="183"/>
    </row>
    <row r="181" spans="1:43" ht="20.25" customHeight="1">
      <c r="A181" s="103"/>
      <c r="L181" s="309"/>
      <c r="M181" s="26"/>
      <c r="N181" s="85"/>
      <c r="O181" s="85"/>
      <c r="W181" s="104"/>
      <c r="X181" s="267">
        <f t="shared" si="36"/>
      </c>
      <c r="Y181" s="287">
        <f t="shared" si="37"/>
      </c>
      <c r="Z181" s="287">
        <f t="shared" si="38"/>
      </c>
      <c r="AA181" s="287">
        <f t="shared" si="39"/>
      </c>
      <c r="AB181" s="287">
        <f t="shared" si="40"/>
      </c>
      <c r="AC181" s="287">
        <f t="shared" si="41"/>
      </c>
      <c r="AD181" s="287">
        <f t="shared" si="42"/>
      </c>
      <c r="AE181" s="287">
        <f t="shared" si="43"/>
      </c>
      <c r="AF181" s="287">
        <f t="shared" si="44"/>
      </c>
      <c r="AG181" s="287">
        <f t="shared" si="45"/>
      </c>
      <c r="AH181" s="287">
        <f t="shared" si="46"/>
      </c>
      <c r="AI181" s="287">
        <f t="shared" si="47"/>
      </c>
      <c r="AJ181" s="287">
        <f t="shared" si="48"/>
      </c>
      <c r="AK181" s="287">
        <f t="shared" si="49"/>
      </c>
      <c r="AL181" s="287">
        <f t="shared" si="50"/>
      </c>
      <c r="AM181" s="287">
        <f t="shared" si="51"/>
      </c>
      <c r="AN181" s="287">
        <f>IF(AND(COUNTA(#REF!,K181,M181)&lt;1,COUNTA(P181:W181)=2),"x","")</f>
      </c>
      <c r="AO181" s="105">
        <f t="shared" si="52"/>
      </c>
      <c r="AP181" s="183">
        <f t="shared" si="53"/>
      </c>
      <c r="AQ181" s="183"/>
    </row>
    <row r="182" spans="1:43" ht="20.25" customHeight="1">
      <c r="A182" s="103"/>
      <c r="L182" s="309"/>
      <c r="M182" s="26"/>
      <c r="N182" s="85"/>
      <c r="O182" s="85"/>
      <c r="W182" s="104"/>
      <c r="X182" s="267">
        <f t="shared" si="36"/>
      </c>
      <c r="Y182" s="287">
        <f t="shared" si="37"/>
      </c>
      <c r="Z182" s="287">
        <f t="shared" si="38"/>
      </c>
      <c r="AA182" s="287">
        <f t="shared" si="39"/>
      </c>
      <c r="AB182" s="287">
        <f t="shared" si="40"/>
      </c>
      <c r="AC182" s="287">
        <f t="shared" si="41"/>
      </c>
      <c r="AD182" s="287">
        <f t="shared" si="42"/>
      </c>
      <c r="AE182" s="287">
        <f t="shared" si="43"/>
      </c>
      <c r="AF182" s="287">
        <f t="shared" si="44"/>
      </c>
      <c r="AG182" s="287">
        <f t="shared" si="45"/>
      </c>
      <c r="AH182" s="287">
        <f t="shared" si="46"/>
      </c>
      <c r="AI182" s="287">
        <f t="shared" si="47"/>
      </c>
      <c r="AJ182" s="287">
        <f t="shared" si="48"/>
      </c>
      <c r="AK182" s="287">
        <f t="shared" si="49"/>
      </c>
      <c r="AL182" s="287">
        <f t="shared" si="50"/>
      </c>
      <c r="AM182" s="287">
        <f t="shared" si="51"/>
      </c>
      <c r="AN182" s="287">
        <f>IF(AND(COUNTA(#REF!,K182,M182)&lt;1,COUNTA(P182:W182)=2),"x","")</f>
      </c>
      <c r="AO182" s="105">
        <f t="shared" si="52"/>
      </c>
      <c r="AP182" s="183">
        <f t="shared" si="53"/>
      </c>
      <c r="AQ182" s="183"/>
    </row>
    <row r="183" spans="1:43" ht="20.25" customHeight="1">
      <c r="A183" s="103"/>
      <c r="L183" s="309"/>
      <c r="M183" s="26"/>
      <c r="N183" s="85"/>
      <c r="O183" s="85"/>
      <c r="W183" s="104"/>
      <c r="X183" s="267">
        <f t="shared" si="36"/>
      </c>
      <c r="Y183" s="287">
        <f t="shared" si="37"/>
      </c>
      <c r="Z183" s="287">
        <f t="shared" si="38"/>
      </c>
      <c r="AA183" s="287">
        <f t="shared" si="39"/>
      </c>
      <c r="AB183" s="287">
        <f t="shared" si="40"/>
      </c>
      <c r="AC183" s="287">
        <f t="shared" si="41"/>
      </c>
      <c r="AD183" s="287">
        <f t="shared" si="42"/>
      </c>
      <c r="AE183" s="287">
        <f t="shared" si="43"/>
      </c>
      <c r="AF183" s="287">
        <f t="shared" si="44"/>
      </c>
      <c r="AG183" s="287">
        <f t="shared" si="45"/>
      </c>
      <c r="AH183" s="287">
        <f t="shared" si="46"/>
      </c>
      <c r="AI183" s="287">
        <f t="shared" si="47"/>
      </c>
      <c r="AJ183" s="287">
        <f t="shared" si="48"/>
      </c>
      <c r="AK183" s="287">
        <f t="shared" si="49"/>
      </c>
      <c r="AL183" s="287">
        <f t="shared" si="50"/>
      </c>
      <c r="AM183" s="287">
        <f t="shared" si="51"/>
      </c>
      <c r="AN183" s="287">
        <f>IF(AND(COUNTA(#REF!,K183,M183)&lt;1,COUNTA(P183:W183)=2),"x","")</f>
      </c>
      <c r="AO183" s="105">
        <f t="shared" si="52"/>
      </c>
      <c r="AP183" s="183">
        <f t="shared" si="53"/>
      </c>
      <c r="AQ183" s="183"/>
    </row>
    <row r="184" spans="1:43" ht="20.25" customHeight="1">
      <c r="A184" s="103"/>
      <c r="L184" s="309"/>
      <c r="M184" s="26"/>
      <c r="N184" s="85"/>
      <c r="O184" s="85"/>
      <c r="W184" s="104"/>
      <c r="X184" s="267">
        <f t="shared" si="36"/>
      </c>
      <c r="Y184" s="287">
        <f t="shared" si="37"/>
      </c>
      <c r="Z184" s="287">
        <f t="shared" si="38"/>
      </c>
      <c r="AA184" s="287">
        <f t="shared" si="39"/>
      </c>
      <c r="AB184" s="287">
        <f t="shared" si="40"/>
      </c>
      <c r="AC184" s="287">
        <f t="shared" si="41"/>
      </c>
      <c r="AD184" s="287">
        <f t="shared" si="42"/>
      </c>
      <c r="AE184" s="287">
        <f t="shared" si="43"/>
      </c>
      <c r="AF184" s="287">
        <f t="shared" si="44"/>
      </c>
      <c r="AG184" s="287">
        <f t="shared" si="45"/>
      </c>
      <c r="AH184" s="287">
        <f t="shared" si="46"/>
      </c>
      <c r="AI184" s="287">
        <f t="shared" si="47"/>
      </c>
      <c r="AJ184" s="287">
        <f t="shared" si="48"/>
      </c>
      <c r="AK184" s="287">
        <f t="shared" si="49"/>
      </c>
      <c r="AL184" s="287">
        <f t="shared" si="50"/>
      </c>
      <c r="AM184" s="287">
        <f t="shared" si="51"/>
      </c>
      <c r="AN184" s="287">
        <f>IF(AND(COUNTA(#REF!,K184,M184)&lt;1,COUNTA(P184:W184)=2),"x","")</f>
      </c>
      <c r="AO184" s="105">
        <f t="shared" si="52"/>
      </c>
      <c r="AP184" s="183">
        <f t="shared" si="53"/>
      </c>
      <c r="AQ184" s="183"/>
    </row>
    <row r="185" spans="1:43" ht="20.25" customHeight="1">
      <c r="A185" s="103"/>
      <c r="L185" s="309"/>
      <c r="M185" s="26"/>
      <c r="N185" s="85"/>
      <c r="O185" s="85"/>
      <c r="W185" s="104"/>
      <c r="X185" s="267">
        <f t="shared" si="36"/>
      </c>
      <c r="Y185" s="287">
        <f t="shared" si="37"/>
      </c>
      <c r="Z185" s="287">
        <f t="shared" si="38"/>
      </c>
      <c r="AA185" s="287">
        <f t="shared" si="39"/>
      </c>
      <c r="AB185" s="287">
        <f t="shared" si="40"/>
      </c>
      <c r="AC185" s="287">
        <f t="shared" si="41"/>
      </c>
      <c r="AD185" s="287">
        <f t="shared" si="42"/>
      </c>
      <c r="AE185" s="287">
        <f t="shared" si="43"/>
      </c>
      <c r="AF185" s="287">
        <f t="shared" si="44"/>
      </c>
      <c r="AG185" s="287">
        <f t="shared" si="45"/>
      </c>
      <c r="AH185" s="287">
        <f t="shared" si="46"/>
      </c>
      <c r="AI185" s="287">
        <f t="shared" si="47"/>
      </c>
      <c r="AJ185" s="287">
        <f t="shared" si="48"/>
      </c>
      <c r="AK185" s="287">
        <f t="shared" si="49"/>
      </c>
      <c r="AL185" s="287">
        <f t="shared" si="50"/>
      </c>
      <c r="AM185" s="287">
        <f t="shared" si="51"/>
      </c>
      <c r="AN185" s="287">
        <f>IF(AND(COUNTA(#REF!,K185,M185)&lt;1,COUNTA(P185:W185)=2),"x","")</f>
      </c>
      <c r="AO185" s="105">
        <f t="shared" si="52"/>
      </c>
      <c r="AP185" s="183">
        <f t="shared" si="53"/>
      </c>
      <c r="AQ185" s="183"/>
    </row>
    <row r="186" spans="1:43" ht="20.25" customHeight="1">
      <c r="A186" s="103"/>
      <c r="L186" s="309"/>
      <c r="M186" s="26"/>
      <c r="N186" s="85"/>
      <c r="O186" s="85"/>
      <c r="W186" s="104"/>
      <c r="X186" s="267">
        <f t="shared" si="36"/>
      </c>
      <c r="Y186" s="287">
        <f t="shared" si="37"/>
      </c>
      <c r="Z186" s="287">
        <f t="shared" si="38"/>
      </c>
      <c r="AA186" s="287">
        <f t="shared" si="39"/>
      </c>
      <c r="AB186" s="287">
        <f t="shared" si="40"/>
      </c>
      <c r="AC186" s="287">
        <f t="shared" si="41"/>
      </c>
      <c r="AD186" s="287">
        <f t="shared" si="42"/>
      </c>
      <c r="AE186" s="287">
        <f t="shared" si="43"/>
      </c>
      <c r="AF186" s="287">
        <f t="shared" si="44"/>
      </c>
      <c r="AG186" s="287">
        <f t="shared" si="45"/>
      </c>
      <c r="AH186" s="287">
        <f t="shared" si="46"/>
      </c>
      <c r="AI186" s="287">
        <f t="shared" si="47"/>
      </c>
      <c r="AJ186" s="287">
        <f t="shared" si="48"/>
      </c>
      <c r="AK186" s="287">
        <f t="shared" si="49"/>
      </c>
      <c r="AL186" s="287">
        <f t="shared" si="50"/>
      </c>
      <c r="AM186" s="287">
        <f t="shared" si="51"/>
      </c>
      <c r="AN186" s="287">
        <f>IF(AND(COUNTA(#REF!,K186,M186)&lt;1,COUNTA(P186:W186)=2),"x","")</f>
      </c>
      <c r="AO186" s="105">
        <f t="shared" si="52"/>
      </c>
      <c r="AP186" s="183">
        <f t="shared" si="53"/>
      </c>
      <c r="AQ186" s="183"/>
    </row>
    <row r="187" spans="1:43" ht="20.25" customHeight="1">
      <c r="A187" s="103"/>
      <c r="L187" s="309"/>
      <c r="M187" s="26"/>
      <c r="N187" s="85"/>
      <c r="O187" s="85"/>
      <c r="W187" s="104"/>
      <c r="X187" s="267">
        <f t="shared" si="36"/>
      </c>
      <c r="Y187" s="287">
        <f t="shared" si="37"/>
      </c>
      <c r="Z187" s="287">
        <f t="shared" si="38"/>
      </c>
      <c r="AA187" s="287">
        <f t="shared" si="39"/>
      </c>
      <c r="AB187" s="287">
        <f t="shared" si="40"/>
      </c>
      <c r="AC187" s="287">
        <f t="shared" si="41"/>
      </c>
      <c r="AD187" s="287">
        <f t="shared" si="42"/>
      </c>
      <c r="AE187" s="287">
        <f t="shared" si="43"/>
      </c>
      <c r="AF187" s="287">
        <f t="shared" si="44"/>
      </c>
      <c r="AG187" s="287">
        <f t="shared" si="45"/>
      </c>
      <c r="AH187" s="287">
        <f t="shared" si="46"/>
      </c>
      <c r="AI187" s="287">
        <f t="shared" si="47"/>
      </c>
      <c r="AJ187" s="287">
        <f t="shared" si="48"/>
      </c>
      <c r="AK187" s="287">
        <f t="shared" si="49"/>
      </c>
      <c r="AL187" s="287">
        <f t="shared" si="50"/>
      </c>
      <c r="AM187" s="287">
        <f t="shared" si="51"/>
      </c>
      <c r="AN187" s="287">
        <f>IF(AND(COUNTA(#REF!,K187,M187)&lt;1,COUNTA(P187:W187)=2),"x","")</f>
      </c>
      <c r="AO187" s="105">
        <f t="shared" si="52"/>
      </c>
      <c r="AP187" s="183">
        <f t="shared" si="53"/>
      </c>
      <c r="AQ187" s="183"/>
    </row>
    <row r="188" spans="1:43" ht="20.25" customHeight="1">
      <c r="A188" s="103"/>
      <c r="L188" s="309"/>
      <c r="M188" s="26"/>
      <c r="N188" s="85"/>
      <c r="O188" s="85"/>
      <c r="W188" s="104"/>
      <c r="X188" s="267">
        <f t="shared" si="36"/>
      </c>
      <c r="Y188" s="287">
        <f t="shared" si="37"/>
      </c>
      <c r="Z188" s="287">
        <f t="shared" si="38"/>
      </c>
      <c r="AA188" s="287">
        <f t="shared" si="39"/>
      </c>
      <c r="AB188" s="287">
        <f t="shared" si="40"/>
      </c>
      <c r="AC188" s="287">
        <f t="shared" si="41"/>
      </c>
      <c r="AD188" s="287">
        <f t="shared" si="42"/>
      </c>
      <c r="AE188" s="287">
        <f t="shared" si="43"/>
      </c>
      <c r="AF188" s="287">
        <f t="shared" si="44"/>
      </c>
      <c r="AG188" s="287">
        <f t="shared" si="45"/>
      </c>
      <c r="AH188" s="287">
        <f t="shared" si="46"/>
      </c>
      <c r="AI188" s="287">
        <f t="shared" si="47"/>
      </c>
      <c r="AJ188" s="287">
        <f t="shared" si="48"/>
      </c>
      <c r="AK188" s="287">
        <f t="shared" si="49"/>
      </c>
      <c r="AL188" s="287">
        <f t="shared" si="50"/>
      </c>
      <c r="AM188" s="287">
        <f t="shared" si="51"/>
      </c>
      <c r="AN188" s="287">
        <f>IF(AND(COUNTA(#REF!,K188,M188)&lt;1,COUNTA(P188:W188)=2),"x","")</f>
      </c>
      <c r="AO188" s="105">
        <f t="shared" si="52"/>
      </c>
      <c r="AP188" s="183">
        <f t="shared" si="53"/>
      </c>
      <c r="AQ188" s="183"/>
    </row>
    <row r="189" spans="1:43" ht="20.25" customHeight="1">
      <c r="A189" s="103"/>
      <c r="L189" s="309"/>
      <c r="M189" s="26"/>
      <c r="N189" s="85"/>
      <c r="O189" s="85"/>
      <c r="W189" s="104"/>
      <c r="X189" s="267">
        <f t="shared" si="36"/>
      </c>
      <c r="Y189" s="287">
        <f t="shared" si="37"/>
      </c>
      <c r="Z189" s="287">
        <f t="shared" si="38"/>
      </c>
      <c r="AA189" s="287">
        <f t="shared" si="39"/>
      </c>
      <c r="AB189" s="287">
        <f t="shared" si="40"/>
      </c>
      <c r="AC189" s="287">
        <f t="shared" si="41"/>
      </c>
      <c r="AD189" s="287">
        <f t="shared" si="42"/>
      </c>
      <c r="AE189" s="287">
        <f t="shared" si="43"/>
      </c>
      <c r="AF189" s="287">
        <f t="shared" si="44"/>
      </c>
      <c r="AG189" s="287">
        <f t="shared" si="45"/>
      </c>
      <c r="AH189" s="287">
        <f t="shared" si="46"/>
      </c>
      <c r="AI189" s="287">
        <f t="shared" si="47"/>
      </c>
      <c r="AJ189" s="287">
        <f t="shared" si="48"/>
      </c>
      <c r="AK189" s="287">
        <f t="shared" si="49"/>
      </c>
      <c r="AL189" s="287">
        <f t="shared" si="50"/>
      </c>
      <c r="AM189" s="287">
        <f t="shared" si="51"/>
      </c>
      <c r="AN189" s="287">
        <f>IF(AND(COUNTA(#REF!,K189,M189)&lt;1,COUNTA(P189:W189)=2),"x","")</f>
      </c>
      <c r="AO189" s="105">
        <f t="shared" si="52"/>
      </c>
      <c r="AP189" s="183">
        <f t="shared" si="53"/>
      </c>
      <c r="AQ189" s="183"/>
    </row>
    <row r="190" spans="1:43" ht="20.25" customHeight="1">
      <c r="A190" s="103"/>
      <c r="L190" s="309"/>
      <c r="M190" s="26"/>
      <c r="N190" s="85"/>
      <c r="O190" s="85"/>
      <c r="W190" s="104"/>
      <c r="X190" s="267">
        <f t="shared" si="36"/>
      </c>
      <c r="Y190" s="287">
        <f t="shared" si="37"/>
      </c>
      <c r="Z190" s="287">
        <f t="shared" si="38"/>
      </c>
      <c r="AA190" s="287">
        <f t="shared" si="39"/>
      </c>
      <c r="AB190" s="287">
        <f t="shared" si="40"/>
      </c>
      <c r="AC190" s="287">
        <f t="shared" si="41"/>
      </c>
      <c r="AD190" s="287">
        <f t="shared" si="42"/>
      </c>
      <c r="AE190" s="287">
        <f t="shared" si="43"/>
      </c>
      <c r="AF190" s="287">
        <f t="shared" si="44"/>
      </c>
      <c r="AG190" s="287">
        <f t="shared" si="45"/>
      </c>
      <c r="AH190" s="287">
        <f t="shared" si="46"/>
      </c>
      <c r="AI190" s="287">
        <f t="shared" si="47"/>
      </c>
      <c r="AJ190" s="287">
        <f t="shared" si="48"/>
      </c>
      <c r="AK190" s="287">
        <f t="shared" si="49"/>
      </c>
      <c r="AL190" s="287">
        <f t="shared" si="50"/>
      </c>
      <c r="AM190" s="287">
        <f t="shared" si="51"/>
      </c>
      <c r="AN190" s="287">
        <f>IF(AND(COUNTA(#REF!,K190,M190)&lt;1,COUNTA(P190:W190)=2),"x","")</f>
      </c>
      <c r="AO190" s="105">
        <f t="shared" si="52"/>
      </c>
      <c r="AP190" s="183">
        <f t="shared" si="53"/>
      </c>
      <c r="AQ190" s="183"/>
    </row>
    <row r="191" spans="1:43" ht="20.25" customHeight="1">
      <c r="A191" s="103"/>
      <c r="L191" s="309"/>
      <c r="M191" s="26"/>
      <c r="N191" s="85"/>
      <c r="O191" s="85"/>
      <c r="W191" s="104"/>
      <c r="X191" s="267">
        <f t="shared" si="36"/>
      </c>
      <c r="Y191" s="287">
        <f t="shared" si="37"/>
      </c>
      <c r="Z191" s="287">
        <f t="shared" si="38"/>
      </c>
      <c r="AA191" s="287">
        <f t="shared" si="39"/>
      </c>
      <c r="AB191" s="287">
        <f t="shared" si="40"/>
      </c>
      <c r="AC191" s="287">
        <f t="shared" si="41"/>
      </c>
      <c r="AD191" s="287">
        <f t="shared" si="42"/>
      </c>
      <c r="AE191" s="287">
        <f t="shared" si="43"/>
      </c>
      <c r="AF191" s="287">
        <f t="shared" si="44"/>
      </c>
      <c r="AG191" s="287">
        <f t="shared" si="45"/>
      </c>
      <c r="AH191" s="287">
        <f t="shared" si="46"/>
      </c>
      <c r="AI191" s="287">
        <f t="shared" si="47"/>
      </c>
      <c r="AJ191" s="287">
        <f t="shared" si="48"/>
      </c>
      <c r="AK191" s="287">
        <f t="shared" si="49"/>
      </c>
      <c r="AL191" s="287">
        <f t="shared" si="50"/>
      </c>
      <c r="AM191" s="287">
        <f t="shared" si="51"/>
      </c>
      <c r="AN191" s="287">
        <f>IF(AND(COUNTA(#REF!,K191,M191)&lt;1,COUNTA(P191:W191)=2),"x","")</f>
      </c>
      <c r="AO191" s="105">
        <f t="shared" si="52"/>
      </c>
      <c r="AP191" s="183">
        <f t="shared" si="53"/>
      </c>
      <c r="AQ191" s="183"/>
    </row>
    <row r="192" spans="1:43" ht="20.25" customHeight="1">
      <c r="A192" s="103"/>
      <c r="L192" s="309"/>
      <c r="M192" s="26"/>
      <c r="N192" s="85"/>
      <c r="O192" s="85"/>
      <c r="W192" s="104"/>
      <c r="X192" s="267">
        <f t="shared" si="36"/>
      </c>
      <c r="Y192" s="287">
        <f t="shared" si="37"/>
      </c>
      <c r="Z192" s="287">
        <f t="shared" si="38"/>
      </c>
      <c r="AA192" s="287">
        <f t="shared" si="39"/>
      </c>
      <c r="AB192" s="287">
        <f t="shared" si="40"/>
      </c>
      <c r="AC192" s="287">
        <f t="shared" si="41"/>
      </c>
      <c r="AD192" s="287">
        <f t="shared" si="42"/>
      </c>
      <c r="AE192" s="287">
        <f t="shared" si="43"/>
      </c>
      <c r="AF192" s="287">
        <f t="shared" si="44"/>
      </c>
      <c r="AG192" s="287">
        <f t="shared" si="45"/>
      </c>
      <c r="AH192" s="287">
        <f t="shared" si="46"/>
      </c>
      <c r="AI192" s="287">
        <f t="shared" si="47"/>
      </c>
      <c r="AJ192" s="287">
        <f t="shared" si="48"/>
      </c>
      <c r="AK192" s="287">
        <f t="shared" si="49"/>
      </c>
      <c r="AL192" s="287">
        <f t="shared" si="50"/>
      </c>
      <c r="AM192" s="287">
        <f t="shared" si="51"/>
      </c>
      <c r="AN192" s="287">
        <f>IF(AND(COUNTA(#REF!,K192,M192)&lt;1,COUNTA(P192:W192)=2),"x","")</f>
      </c>
      <c r="AO192" s="105">
        <f t="shared" si="52"/>
      </c>
      <c r="AP192" s="183">
        <f t="shared" si="53"/>
      </c>
      <c r="AQ192" s="183"/>
    </row>
    <row r="193" spans="1:43" ht="20.25" customHeight="1">
      <c r="A193" s="103"/>
      <c r="L193" s="309"/>
      <c r="M193" s="26"/>
      <c r="N193" s="85"/>
      <c r="O193" s="85"/>
      <c r="W193" s="104"/>
      <c r="X193" s="267">
        <f t="shared" si="36"/>
      </c>
      <c r="Y193" s="287">
        <f t="shared" si="37"/>
      </c>
      <c r="Z193" s="287">
        <f t="shared" si="38"/>
      </c>
      <c r="AA193" s="287">
        <f t="shared" si="39"/>
      </c>
      <c r="AB193" s="287">
        <f t="shared" si="40"/>
      </c>
      <c r="AC193" s="287">
        <f t="shared" si="41"/>
      </c>
      <c r="AD193" s="287">
        <f t="shared" si="42"/>
      </c>
      <c r="AE193" s="287">
        <f t="shared" si="43"/>
      </c>
      <c r="AF193" s="287">
        <f t="shared" si="44"/>
      </c>
      <c r="AG193" s="287">
        <f t="shared" si="45"/>
      </c>
      <c r="AH193" s="287">
        <f t="shared" si="46"/>
      </c>
      <c r="AI193" s="287">
        <f t="shared" si="47"/>
      </c>
      <c r="AJ193" s="287">
        <f t="shared" si="48"/>
      </c>
      <c r="AK193" s="287">
        <f t="shared" si="49"/>
      </c>
      <c r="AL193" s="287">
        <f t="shared" si="50"/>
      </c>
      <c r="AM193" s="287">
        <f t="shared" si="51"/>
      </c>
      <c r="AN193" s="287">
        <f>IF(AND(COUNTA(#REF!,K193,M193)&lt;1,COUNTA(P193:W193)=2),"x","")</f>
      </c>
      <c r="AO193" s="105">
        <f t="shared" si="52"/>
      </c>
      <c r="AP193" s="183">
        <f t="shared" si="53"/>
      </c>
      <c r="AQ193" s="183"/>
    </row>
    <row r="194" spans="1:43" ht="20.25" customHeight="1">
      <c r="A194" s="103"/>
      <c r="L194" s="309"/>
      <c r="M194" s="26"/>
      <c r="N194" s="85"/>
      <c r="O194" s="85"/>
      <c r="W194" s="104"/>
      <c r="X194" s="267">
        <f t="shared" si="36"/>
      </c>
      <c r="Y194" s="287">
        <f t="shared" si="37"/>
      </c>
      <c r="Z194" s="287">
        <f t="shared" si="38"/>
      </c>
      <c r="AA194" s="287">
        <f t="shared" si="39"/>
      </c>
      <c r="AB194" s="287">
        <f t="shared" si="40"/>
      </c>
      <c r="AC194" s="287">
        <f t="shared" si="41"/>
      </c>
      <c r="AD194" s="287">
        <f t="shared" si="42"/>
      </c>
      <c r="AE194" s="287">
        <f t="shared" si="43"/>
      </c>
      <c r="AF194" s="287">
        <f t="shared" si="44"/>
      </c>
      <c r="AG194" s="287">
        <f t="shared" si="45"/>
      </c>
      <c r="AH194" s="287">
        <f t="shared" si="46"/>
      </c>
      <c r="AI194" s="287">
        <f t="shared" si="47"/>
      </c>
      <c r="AJ194" s="287">
        <f t="shared" si="48"/>
      </c>
      <c r="AK194" s="287">
        <f t="shared" si="49"/>
      </c>
      <c r="AL194" s="287">
        <f t="shared" si="50"/>
      </c>
      <c r="AM194" s="287">
        <f t="shared" si="51"/>
      </c>
      <c r="AN194" s="287">
        <f>IF(AND(COUNTA(#REF!,K194,M194)&lt;1,COUNTA(P194:W194)=2),"x","")</f>
      </c>
      <c r="AO194" s="105">
        <f t="shared" si="52"/>
      </c>
      <c r="AP194" s="183">
        <f t="shared" si="53"/>
      </c>
      <c r="AQ194" s="183"/>
    </row>
    <row r="195" spans="1:43" ht="20.25" customHeight="1">
      <c r="A195" s="103"/>
      <c r="L195" s="309"/>
      <c r="M195" s="26"/>
      <c r="N195" s="85"/>
      <c r="O195" s="85"/>
      <c r="W195" s="104"/>
      <c r="X195" s="267">
        <f t="shared" si="36"/>
      </c>
      <c r="Y195" s="287">
        <f t="shared" si="37"/>
      </c>
      <c r="Z195" s="287">
        <f t="shared" si="38"/>
      </c>
      <c r="AA195" s="287">
        <f t="shared" si="39"/>
      </c>
      <c r="AB195" s="287">
        <f t="shared" si="40"/>
      </c>
      <c r="AC195" s="287">
        <f t="shared" si="41"/>
      </c>
      <c r="AD195" s="287">
        <f t="shared" si="42"/>
      </c>
      <c r="AE195" s="287">
        <f t="shared" si="43"/>
      </c>
      <c r="AF195" s="287">
        <f t="shared" si="44"/>
      </c>
      <c r="AG195" s="287">
        <f t="shared" si="45"/>
      </c>
      <c r="AH195" s="287">
        <f t="shared" si="46"/>
      </c>
      <c r="AI195" s="287">
        <f t="shared" si="47"/>
      </c>
      <c r="AJ195" s="287">
        <f t="shared" si="48"/>
      </c>
      <c r="AK195" s="287">
        <f t="shared" si="49"/>
      </c>
      <c r="AL195" s="287">
        <f t="shared" si="50"/>
      </c>
      <c r="AM195" s="287">
        <f t="shared" si="51"/>
      </c>
      <c r="AN195" s="287">
        <f>IF(AND(COUNTA(#REF!,K195,M195)&lt;1,COUNTA(P195:W195)=2),"x","")</f>
      </c>
      <c r="AO195" s="105">
        <f t="shared" si="52"/>
      </c>
      <c r="AP195" s="183">
        <f t="shared" si="53"/>
      </c>
      <c r="AQ195" s="183"/>
    </row>
    <row r="196" spans="1:43" ht="20.25" customHeight="1">
      <c r="A196" s="103"/>
      <c r="L196" s="309"/>
      <c r="M196" s="26"/>
      <c r="N196" s="85"/>
      <c r="O196" s="85"/>
      <c r="W196" s="104"/>
      <c r="X196" s="267">
        <f t="shared" si="36"/>
      </c>
      <c r="Y196" s="287">
        <f t="shared" si="37"/>
      </c>
      <c r="Z196" s="287">
        <f t="shared" si="38"/>
      </c>
      <c r="AA196" s="287">
        <f t="shared" si="39"/>
      </c>
      <c r="AB196" s="287">
        <f t="shared" si="40"/>
      </c>
      <c r="AC196" s="287">
        <f t="shared" si="41"/>
      </c>
      <c r="AD196" s="287">
        <f t="shared" si="42"/>
      </c>
      <c r="AE196" s="287">
        <f t="shared" si="43"/>
      </c>
      <c r="AF196" s="287">
        <f t="shared" si="44"/>
      </c>
      <c r="AG196" s="287">
        <f t="shared" si="45"/>
      </c>
      <c r="AH196" s="287">
        <f t="shared" si="46"/>
      </c>
      <c r="AI196" s="287">
        <f t="shared" si="47"/>
      </c>
      <c r="AJ196" s="287">
        <f t="shared" si="48"/>
      </c>
      <c r="AK196" s="287">
        <f t="shared" si="49"/>
      </c>
      <c r="AL196" s="287">
        <f t="shared" si="50"/>
      </c>
      <c r="AM196" s="287">
        <f t="shared" si="51"/>
      </c>
      <c r="AN196" s="287">
        <f>IF(AND(COUNTA(#REF!,K196,M196)&lt;1,COUNTA(P196:W196)=2),"x","")</f>
      </c>
      <c r="AO196" s="105">
        <f t="shared" si="52"/>
      </c>
      <c r="AP196" s="183">
        <f t="shared" si="53"/>
      </c>
      <c r="AQ196" s="183"/>
    </row>
    <row r="197" spans="1:43" ht="20.25" customHeight="1">
      <c r="A197" s="103"/>
      <c r="L197" s="309"/>
      <c r="M197" s="26"/>
      <c r="N197" s="85"/>
      <c r="O197" s="85"/>
      <c r="W197" s="104"/>
      <c r="X197" s="267">
        <f t="shared" si="36"/>
      </c>
      <c r="Y197" s="287">
        <f t="shared" si="37"/>
      </c>
      <c r="Z197" s="287">
        <f t="shared" si="38"/>
      </c>
      <c r="AA197" s="287">
        <f t="shared" si="39"/>
      </c>
      <c r="AB197" s="287">
        <f t="shared" si="40"/>
      </c>
      <c r="AC197" s="287">
        <f t="shared" si="41"/>
      </c>
      <c r="AD197" s="287">
        <f t="shared" si="42"/>
      </c>
      <c r="AE197" s="287">
        <f t="shared" si="43"/>
      </c>
      <c r="AF197" s="287">
        <f t="shared" si="44"/>
      </c>
      <c r="AG197" s="287">
        <f t="shared" si="45"/>
      </c>
      <c r="AH197" s="287">
        <f t="shared" si="46"/>
      </c>
      <c r="AI197" s="287">
        <f t="shared" si="47"/>
      </c>
      <c r="AJ197" s="287">
        <f t="shared" si="48"/>
      </c>
      <c r="AK197" s="287">
        <f t="shared" si="49"/>
      </c>
      <c r="AL197" s="287">
        <f t="shared" si="50"/>
      </c>
      <c r="AM197" s="287">
        <f t="shared" si="51"/>
      </c>
      <c r="AN197" s="287">
        <f>IF(AND(COUNTA(#REF!,K197,M197)&lt;1,COUNTA(P197:W197)=2),"x","")</f>
      </c>
      <c r="AO197" s="105">
        <f t="shared" si="52"/>
      </c>
      <c r="AP197" s="183">
        <f t="shared" si="53"/>
      </c>
      <c r="AQ197" s="183"/>
    </row>
    <row r="198" spans="1:43" ht="20.25" customHeight="1">
      <c r="A198" s="103"/>
      <c r="L198" s="309"/>
      <c r="M198" s="26"/>
      <c r="N198" s="85"/>
      <c r="O198" s="85"/>
      <c r="W198" s="104"/>
      <c r="X198" s="267">
        <f t="shared" si="36"/>
      </c>
      <c r="Y198" s="287">
        <f t="shared" si="37"/>
      </c>
      <c r="Z198" s="287">
        <f t="shared" si="38"/>
      </c>
      <c r="AA198" s="287">
        <f t="shared" si="39"/>
      </c>
      <c r="AB198" s="287">
        <f t="shared" si="40"/>
      </c>
      <c r="AC198" s="287">
        <f t="shared" si="41"/>
      </c>
      <c r="AD198" s="287">
        <f t="shared" si="42"/>
      </c>
      <c r="AE198" s="287">
        <f t="shared" si="43"/>
      </c>
      <c r="AF198" s="287">
        <f t="shared" si="44"/>
      </c>
      <c r="AG198" s="287">
        <f t="shared" si="45"/>
      </c>
      <c r="AH198" s="287">
        <f t="shared" si="46"/>
      </c>
      <c r="AI198" s="287">
        <f t="shared" si="47"/>
      </c>
      <c r="AJ198" s="287">
        <f t="shared" si="48"/>
      </c>
      <c r="AK198" s="287">
        <f t="shared" si="49"/>
      </c>
      <c r="AL198" s="287">
        <f t="shared" si="50"/>
      </c>
      <c r="AM198" s="287">
        <f t="shared" si="51"/>
      </c>
      <c r="AN198" s="287">
        <f>IF(AND(COUNTA(#REF!,K198,M198)&lt;1,COUNTA(P198:W198)=2),"x","")</f>
      </c>
      <c r="AO198" s="105">
        <f t="shared" si="52"/>
      </c>
      <c r="AP198" s="183">
        <f t="shared" si="53"/>
      </c>
      <c r="AQ198" s="183"/>
    </row>
    <row r="199" spans="1:43" ht="20.25" customHeight="1">
      <c r="A199" s="103"/>
      <c r="L199" s="309"/>
      <c r="M199" s="26"/>
      <c r="N199" s="85"/>
      <c r="O199" s="85"/>
      <c r="W199" s="104"/>
      <c r="X199" s="267">
        <f t="shared" si="36"/>
      </c>
      <c r="Y199" s="287">
        <f t="shared" si="37"/>
      </c>
      <c r="Z199" s="287">
        <f t="shared" si="38"/>
      </c>
      <c r="AA199" s="287">
        <f t="shared" si="39"/>
      </c>
      <c r="AB199" s="287">
        <f t="shared" si="40"/>
      </c>
      <c r="AC199" s="287">
        <f t="shared" si="41"/>
      </c>
      <c r="AD199" s="287">
        <f t="shared" si="42"/>
      </c>
      <c r="AE199" s="287">
        <f t="shared" si="43"/>
      </c>
      <c r="AF199" s="287">
        <f t="shared" si="44"/>
      </c>
      <c r="AG199" s="287">
        <f t="shared" si="45"/>
      </c>
      <c r="AH199" s="287">
        <f t="shared" si="46"/>
      </c>
      <c r="AI199" s="287">
        <f t="shared" si="47"/>
      </c>
      <c r="AJ199" s="287">
        <f t="shared" si="48"/>
      </c>
      <c r="AK199" s="287">
        <f t="shared" si="49"/>
      </c>
      <c r="AL199" s="287">
        <f t="shared" si="50"/>
      </c>
      <c r="AM199" s="287">
        <f t="shared" si="51"/>
      </c>
      <c r="AN199" s="287">
        <f>IF(AND(COUNTA(#REF!,K199,M199)&lt;1,COUNTA(P199:W199)=2),"x","")</f>
      </c>
      <c r="AO199" s="105">
        <f t="shared" si="52"/>
      </c>
      <c r="AP199" s="183">
        <f t="shared" si="53"/>
      </c>
      <c r="AQ199" s="183"/>
    </row>
    <row r="200" spans="1:43" ht="20.25" customHeight="1">
      <c r="A200" s="103"/>
      <c r="L200" s="309"/>
      <c r="M200" s="26"/>
      <c r="N200" s="85"/>
      <c r="O200" s="85"/>
      <c r="W200" s="104"/>
      <c r="X200" s="267">
        <f t="shared" si="36"/>
      </c>
      <c r="Y200" s="287">
        <f t="shared" si="37"/>
      </c>
      <c r="Z200" s="287">
        <f t="shared" si="38"/>
      </c>
      <c r="AA200" s="287">
        <f t="shared" si="39"/>
      </c>
      <c r="AB200" s="287">
        <f t="shared" si="40"/>
      </c>
      <c r="AC200" s="287">
        <f t="shared" si="41"/>
      </c>
      <c r="AD200" s="287">
        <f t="shared" si="42"/>
      </c>
      <c r="AE200" s="287">
        <f t="shared" si="43"/>
      </c>
      <c r="AF200" s="287">
        <f t="shared" si="44"/>
      </c>
      <c r="AG200" s="287">
        <f t="shared" si="45"/>
      </c>
      <c r="AH200" s="287">
        <f t="shared" si="46"/>
      </c>
      <c r="AI200" s="287">
        <f t="shared" si="47"/>
      </c>
      <c r="AJ200" s="287">
        <f t="shared" si="48"/>
      </c>
      <c r="AK200" s="287">
        <f t="shared" si="49"/>
      </c>
      <c r="AL200" s="287">
        <f t="shared" si="50"/>
      </c>
      <c r="AM200" s="287">
        <f t="shared" si="51"/>
      </c>
      <c r="AN200" s="287">
        <f>IF(AND(COUNTA(#REF!,K200,M200)&lt;1,COUNTA(P200:W200)=2),"x","")</f>
      </c>
      <c r="AO200" s="105">
        <f t="shared" si="52"/>
      </c>
      <c r="AP200" s="183">
        <f t="shared" si="53"/>
      </c>
      <c r="AQ200" s="183"/>
    </row>
    <row r="201" spans="1:43" ht="20.25" customHeight="1">
      <c r="A201" s="103"/>
      <c r="L201" s="309"/>
      <c r="M201" s="26"/>
      <c r="N201" s="85"/>
      <c r="O201" s="85"/>
      <c r="W201" s="104"/>
      <c r="X201" s="267">
        <f t="shared" si="36"/>
      </c>
      <c r="Y201" s="287">
        <f t="shared" si="37"/>
      </c>
      <c r="Z201" s="287">
        <f t="shared" si="38"/>
      </c>
      <c r="AA201" s="287">
        <f t="shared" si="39"/>
      </c>
      <c r="AB201" s="287">
        <f t="shared" si="40"/>
      </c>
      <c r="AC201" s="287">
        <f t="shared" si="41"/>
      </c>
      <c r="AD201" s="287">
        <f t="shared" si="42"/>
      </c>
      <c r="AE201" s="287">
        <f t="shared" si="43"/>
      </c>
      <c r="AF201" s="287">
        <f t="shared" si="44"/>
      </c>
      <c r="AG201" s="287">
        <f t="shared" si="45"/>
      </c>
      <c r="AH201" s="287">
        <f t="shared" si="46"/>
      </c>
      <c r="AI201" s="287">
        <f t="shared" si="47"/>
      </c>
      <c r="AJ201" s="287">
        <f t="shared" si="48"/>
      </c>
      <c r="AK201" s="287">
        <f t="shared" si="49"/>
      </c>
      <c r="AL201" s="287">
        <f t="shared" si="50"/>
      </c>
      <c r="AM201" s="287">
        <f t="shared" si="51"/>
      </c>
      <c r="AN201" s="287">
        <f>IF(AND(COUNTA(#REF!,K201,M201)&lt;1,COUNTA(P201:W201)=2),"x","")</f>
      </c>
      <c r="AO201" s="105">
        <f t="shared" si="52"/>
      </c>
      <c r="AP201" s="183">
        <f t="shared" si="53"/>
      </c>
      <c r="AQ201" s="183"/>
    </row>
    <row r="202" spans="1:43" ht="20.25" customHeight="1">
      <c r="A202" s="103"/>
      <c r="L202" s="309"/>
      <c r="M202" s="26"/>
      <c r="N202" s="85"/>
      <c r="O202" s="85"/>
      <c r="W202" s="104"/>
      <c r="X202" s="267">
        <f t="shared" si="36"/>
      </c>
      <c r="Y202" s="287">
        <f t="shared" si="37"/>
      </c>
      <c r="Z202" s="287">
        <f t="shared" si="38"/>
      </c>
      <c r="AA202" s="287">
        <f t="shared" si="39"/>
      </c>
      <c r="AB202" s="287">
        <f t="shared" si="40"/>
      </c>
      <c r="AC202" s="287">
        <f t="shared" si="41"/>
      </c>
      <c r="AD202" s="287">
        <f t="shared" si="42"/>
      </c>
      <c r="AE202" s="287">
        <f t="shared" si="43"/>
      </c>
      <c r="AF202" s="287">
        <f t="shared" si="44"/>
      </c>
      <c r="AG202" s="287">
        <f t="shared" si="45"/>
      </c>
      <c r="AH202" s="287">
        <f t="shared" si="46"/>
      </c>
      <c r="AI202" s="287">
        <f t="shared" si="47"/>
      </c>
      <c r="AJ202" s="287">
        <f t="shared" si="48"/>
      </c>
      <c r="AK202" s="287">
        <f t="shared" si="49"/>
      </c>
      <c r="AL202" s="287">
        <f t="shared" si="50"/>
      </c>
      <c r="AM202" s="287">
        <f t="shared" si="51"/>
      </c>
      <c r="AN202" s="287">
        <f>IF(AND(COUNTA(#REF!,K202,M202)&lt;1,COUNTA(P202:W202)=2),"x","")</f>
      </c>
      <c r="AO202" s="105">
        <f t="shared" si="52"/>
      </c>
      <c r="AP202" s="183">
        <f t="shared" si="53"/>
      </c>
      <c r="AQ202" s="183"/>
    </row>
    <row r="203" spans="1:43" ht="20.25" customHeight="1">
      <c r="A203" s="103"/>
      <c r="L203" s="309"/>
      <c r="M203" s="26"/>
      <c r="N203" s="85"/>
      <c r="O203" s="85"/>
      <c r="W203" s="104"/>
      <c r="X203" s="267">
        <f t="shared" si="36"/>
      </c>
      <c r="Y203" s="287">
        <f t="shared" si="37"/>
      </c>
      <c r="Z203" s="287">
        <f t="shared" si="38"/>
      </c>
      <c r="AA203" s="287">
        <f t="shared" si="39"/>
      </c>
      <c r="AB203" s="287">
        <f t="shared" si="40"/>
      </c>
      <c r="AC203" s="287">
        <f t="shared" si="41"/>
      </c>
      <c r="AD203" s="287">
        <f t="shared" si="42"/>
      </c>
      <c r="AE203" s="287">
        <f t="shared" si="43"/>
      </c>
      <c r="AF203" s="287">
        <f t="shared" si="44"/>
      </c>
      <c r="AG203" s="287">
        <f t="shared" si="45"/>
      </c>
      <c r="AH203" s="287">
        <f t="shared" si="46"/>
      </c>
      <c r="AI203" s="287">
        <f t="shared" si="47"/>
      </c>
      <c r="AJ203" s="287">
        <f t="shared" si="48"/>
      </c>
      <c r="AK203" s="287">
        <f t="shared" si="49"/>
      </c>
      <c r="AL203" s="287">
        <f t="shared" si="50"/>
      </c>
      <c r="AM203" s="287">
        <f t="shared" si="51"/>
      </c>
      <c r="AN203" s="287">
        <f>IF(AND(COUNTA(#REF!,K203,M203)&lt;1,COUNTA(P203:W203)=2),"x","")</f>
      </c>
      <c r="AO203" s="105">
        <f t="shared" si="52"/>
      </c>
      <c r="AP203" s="183">
        <f t="shared" si="53"/>
      </c>
      <c r="AQ203" s="183"/>
    </row>
    <row r="204" spans="1:43" ht="20.25" customHeight="1">
      <c r="A204" s="103"/>
      <c r="L204" s="309"/>
      <c r="M204" s="26"/>
      <c r="N204" s="85"/>
      <c r="O204" s="85"/>
      <c r="W204" s="104"/>
      <c r="X204" s="267">
        <f t="shared" si="36"/>
      </c>
      <c r="Y204" s="287">
        <f t="shared" si="37"/>
      </c>
      <c r="Z204" s="287">
        <f t="shared" si="38"/>
      </c>
      <c r="AA204" s="287">
        <f t="shared" si="39"/>
      </c>
      <c r="AB204" s="287">
        <f t="shared" si="40"/>
      </c>
      <c r="AC204" s="287">
        <f t="shared" si="41"/>
      </c>
      <c r="AD204" s="287">
        <f t="shared" si="42"/>
      </c>
      <c r="AE204" s="287">
        <f t="shared" si="43"/>
      </c>
      <c r="AF204" s="287">
        <f t="shared" si="44"/>
      </c>
      <c r="AG204" s="287">
        <f t="shared" si="45"/>
      </c>
      <c r="AH204" s="287">
        <f t="shared" si="46"/>
      </c>
      <c r="AI204" s="287">
        <f t="shared" si="47"/>
      </c>
      <c r="AJ204" s="287">
        <f t="shared" si="48"/>
      </c>
      <c r="AK204" s="287">
        <f t="shared" si="49"/>
      </c>
      <c r="AL204" s="287">
        <f t="shared" si="50"/>
      </c>
      <c r="AM204" s="287">
        <f t="shared" si="51"/>
      </c>
      <c r="AN204" s="287">
        <f>IF(AND(COUNTA(#REF!,K204,M204)&lt;1,COUNTA(P204:W204)=2),"x","")</f>
      </c>
      <c r="AO204" s="105">
        <f t="shared" si="52"/>
      </c>
      <c r="AP204" s="183">
        <f t="shared" si="53"/>
      </c>
      <c r="AQ204" s="183"/>
    </row>
    <row r="205" spans="1:43" ht="20.25" customHeight="1">
      <c r="A205" s="103"/>
      <c r="L205" s="309"/>
      <c r="M205" s="26"/>
      <c r="N205" s="85"/>
      <c r="O205" s="85"/>
      <c r="W205" s="104"/>
      <c r="X205" s="267">
        <f t="shared" si="36"/>
      </c>
      <c r="Y205" s="287">
        <f t="shared" si="37"/>
      </c>
      <c r="Z205" s="287">
        <f t="shared" si="38"/>
      </c>
      <c r="AA205" s="287">
        <f t="shared" si="39"/>
      </c>
      <c r="AB205" s="287">
        <f t="shared" si="40"/>
      </c>
      <c r="AC205" s="287">
        <f t="shared" si="41"/>
      </c>
      <c r="AD205" s="287">
        <f t="shared" si="42"/>
      </c>
      <c r="AE205" s="287">
        <f t="shared" si="43"/>
      </c>
      <c r="AF205" s="287">
        <f t="shared" si="44"/>
      </c>
      <c r="AG205" s="287">
        <f t="shared" si="45"/>
      </c>
      <c r="AH205" s="287">
        <f t="shared" si="46"/>
      </c>
      <c r="AI205" s="287">
        <f t="shared" si="47"/>
      </c>
      <c r="AJ205" s="287">
        <f t="shared" si="48"/>
      </c>
      <c r="AK205" s="287">
        <f t="shared" si="49"/>
      </c>
      <c r="AL205" s="287">
        <f t="shared" si="50"/>
      </c>
      <c r="AM205" s="287">
        <f t="shared" si="51"/>
      </c>
      <c r="AN205" s="287">
        <f>IF(AND(COUNTA(#REF!,K205,M205)&lt;1,COUNTA(P205:W205)=2),"x","")</f>
      </c>
      <c r="AO205" s="105">
        <f t="shared" si="52"/>
      </c>
      <c r="AP205" s="183">
        <f t="shared" si="53"/>
      </c>
      <c r="AQ205" s="183"/>
    </row>
    <row r="206" spans="1:43" ht="20.25" customHeight="1">
      <c r="A206" s="103"/>
      <c r="L206" s="309"/>
      <c r="M206" s="26"/>
      <c r="N206" s="85"/>
      <c r="O206" s="85"/>
      <c r="W206" s="104"/>
      <c r="X206" s="267">
        <f t="shared" si="36"/>
      </c>
      <c r="Y206" s="287">
        <f t="shared" si="37"/>
      </c>
      <c r="Z206" s="287">
        <f t="shared" si="38"/>
      </c>
      <c r="AA206" s="287">
        <f t="shared" si="39"/>
      </c>
      <c r="AB206" s="287">
        <f t="shared" si="40"/>
      </c>
      <c r="AC206" s="287">
        <f t="shared" si="41"/>
      </c>
      <c r="AD206" s="287">
        <f t="shared" si="42"/>
      </c>
      <c r="AE206" s="287">
        <f t="shared" si="43"/>
      </c>
      <c r="AF206" s="287">
        <f t="shared" si="44"/>
      </c>
      <c r="AG206" s="287">
        <f t="shared" si="45"/>
      </c>
      <c r="AH206" s="287">
        <f t="shared" si="46"/>
      </c>
      <c r="AI206" s="287">
        <f t="shared" si="47"/>
      </c>
      <c r="AJ206" s="287">
        <f t="shared" si="48"/>
      </c>
      <c r="AK206" s="287">
        <f t="shared" si="49"/>
      </c>
      <c r="AL206" s="287">
        <f t="shared" si="50"/>
      </c>
      <c r="AM206" s="287">
        <f t="shared" si="51"/>
      </c>
      <c r="AN206" s="287">
        <f>IF(AND(COUNTA(#REF!,K206,M206)&lt;1,COUNTA(P206:W206)=2),"x","")</f>
      </c>
      <c r="AO206" s="105">
        <f t="shared" si="52"/>
      </c>
      <c r="AP206" s="183">
        <f t="shared" si="53"/>
      </c>
      <c r="AQ206" s="183"/>
    </row>
    <row r="207" spans="1:43" ht="20.25" customHeight="1">
      <c r="A207" s="103"/>
      <c r="L207" s="309"/>
      <c r="M207" s="26"/>
      <c r="N207" s="85"/>
      <c r="O207" s="85"/>
      <c r="W207" s="104"/>
      <c r="X207" s="267">
        <f t="shared" si="36"/>
      </c>
      <c r="Y207" s="287">
        <f t="shared" si="37"/>
      </c>
      <c r="Z207" s="287">
        <f t="shared" si="38"/>
      </c>
      <c r="AA207" s="287">
        <f t="shared" si="39"/>
      </c>
      <c r="AB207" s="287">
        <f t="shared" si="40"/>
      </c>
      <c r="AC207" s="287">
        <f t="shared" si="41"/>
      </c>
      <c r="AD207" s="287">
        <f t="shared" si="42"/>
      </c>
      <c r="AE207" s="287">
        <f t="shared" si="43"/>
      </c>
      <c r="AF207" s="287">
        <f t="shared" si="44"/>
      </c>
      <c r="AG207" s="287">
        <f t="shared" si="45"/>
      </c>
      <c r="AH207" s="287">
        <f t="shared" si="46"/>
      </c>
      <c r="AI207" s="287">
        <f t="shared" si="47"/>
      </c>
      <c r="AJ207" s="287">
        <f t="shared" si="48"/>
      </c>
      <c r="AK207" s="287">
        <f t="shared" si="49"/>
      </c>
      <c r="AL207" s="287">
        <f t="shared" si="50"/>
      </c>
      <c r="AM207" s="287">
        <f t="shared" si="51"/>
      </c>
      <c r="AN207" s="287">
        <f>IF(AND(COUNTA(#REF!,K207,M207)&lt;1,COUNTA(P207:W207)=2),"x","")</f>
      </c>
      <c r="AO207" s="105">
        <f t="shared" si="52"/>
      </c>
      <c r="AP207" s="183">
        <f t="shared" si="53"/>
      </c>
      <c r="AQ207" s="183"/>
    </row>
    <row r="208" spans="1:43" ht="20.25" customHeight="1">
      <c r="A208" s="103"/>
      <c r="L208" s="309"/>
      <c r="M208" s="26"/>
      <c r="N208" s="85"/>
      <c r="O208" s="85"/>
      <c r="W208" s="104"/>
      <c r="X208" s="267">
        <f t="shared" si="36"/>
      </c>
      <c r="Y208" s="287">
        <f t="shared" si="37"/>
      </c>
      <c r="Z208" s="287">
        <f t="shared" si="38"/>
      </c>
      <c r="AA208" s="287">
        <f t="shared" si="39"/>
      </c>
      <c r="AB208" s="287">
        <f t="shared" si="40"/>
      </c>
      <c r="AC208" s="287">
        <f t="shared" si="41"/>
      </c>
      <c r="AD208" s="287">
        <f t="shared" si="42"/>
      </c>
      <c r="AE208" s="287">
        <f t="shared" si="43"/>
      </c>
      <c r="AF208" s="287">
        <f t="shared" si="44"/>
      </c>
      <c r="AG208" s="287">
        <f t="shared" si="45"/>
      </c>
      <c r="AH208" s="287">
        <f t="shared" si="46"/>
      </c>
      <c r="AI208" s="287">
        <f t="shared" si="47"/>
      </c>
      <c r="AJ208" s="287">
        <f t="shared" si="48"/>
      </c>
      <c r="AK208" s="287">
        <f t="shared" si="49"/>
      </c>
      <c r="AL208" s="287">
        <f t="shared" si="50"/>
      </c>
      <c r="AM208" s="287">
        <f t="shared" si="51"/>
      </c>
      <c r="AN208" s="287">
        <f>IF(AND(COUNTA(#REF!,K208,M208)&lt;1,COUNTA(P208:W208)=2),"x","")</f>
      </c>
      <c r="AO208" s="105">
        <f t="shared" si="52"/>
      </c>
      <c r="AP208" s="183">
        <f t="shared" si="53"/>
      </c>
      <c r="AQ208" s="183"/>
    </row>
    <row r="209" spans="1:43" ht="20.25" customHeight="1">
      <c r="A209" s="103"/>
      <c r="L209" s="309"/>
      <c r="M209" s="26"/>
      <c r="N209" s="85"/>
      <c r="O209" s="85"/>
      <c r="W209" s="104"/>
      <c r="X209" s="267">
        <f t="shared" si="36"/>
      </c>
      <c r="Y209" s="287">
        <f t="shared" si="37"/>
      </c>
      <c r="Z209" s="287">
        <f t="shared" si="38"/>
      </c>
      <c r="AA209" s="287">
        <f t="shared" si="39"/>
      </c>
      <c r="AB209" s="287">
        <f t="shared" si="40"/>
      </c>
      <c r="AC209" s="287">
        <f t="shared" si="41"/>
      </c>
      <c r="AD209" s="287">
        <f t="shared" si="42"/>
      </c>
      <c r="AE209" s="287">
        <f t="shared" si="43"/>
      </c>
      <c r="AF209" s="287">
        <f t="shared" si="44"/>
      </c>
      <c r="AG209" s="287">
        <f t="shared" si="45"/>
      </c>
      <c r="AH209" s="287">
        <f t="shared" si="46"/>
      </c>
      <c r="AI209" s="287">
        <f t="shared" si="47"/>
      </c>
      <c r="AJ209" s="287">
        <f t="shared" si="48"/>
      </c>
      <c r="AK209" s="287">
        <f t="shared" si="49"/>
      </c>
      <c r="AL209" s="287">
        <f t="shared" si="50"/>
      </c>
      <c r="AM209" s="287">
        <f t="shared" si="51"/>
      </c>
      <c r="AN209" s="287">
        <f>IF(AND(COUNTA(#REF!,K209,M209)&lt;1,COUNTA(P209:W209)=2),"x","")</f>
      </c>
      <c r="AO209" s="105">
        <f t="shared" si="52"/>
      </c>
      <c r="AP209" s="183">
        <f t="shared" si="53"/>
      </c>
      <c r="AQ209" s="183"/>
    </row>
    <row r="210" spans="1:43" ht="20.25" customHeight="1">
      <c r="A210" s="103"/>
      <c r="L210" s="309"/>
      <c r="M210" s="26"/>
      <c r="N210" s="85"/>
      <c r="O210" s="85"/>
      <c r="W210" s="104"/>
      <c r="X210" s="267">
        <f t="shared" si="36"/>
      </c>
      <c r="Y210" s="287">
        <f t="shared" si="37"/>
      </c>
      <c r="Z210" s="287">
        <f t="shared" si="38"/>
      </c>
      <c r="AA210" s="287">
        <f t="shared" si="39"/>
      </c>
      <c r="AB210" s="287">
        <f t="shared" si="40"/>
      </c>
      <c r="AC210" s="287">
        <f t="shared" si="41"/>
      </c>
      <c r="AD210" s="287">
        <f t="shared" si="42"/>
      </c>
      <c r="AE210" s="287">
        <f t="shared" si="43"/>
      </c>
      <c r="AF210" s="287">
        <f t="shared" si="44"/>
      </c>
      <c r="AG210" s="287">
        <f t="shared" si="45"/>
      </c>
      <c r="AH210" s="287">
        <f t="shared" si="46"/>
      </c>
      <c r="AI210" s="287">
        <f t="shared" si="47"/>
      </c>
      <c r="AJ210" s="287">
        <f t="shared" si="48"/>
      </c>
      <c r="AK210" s="287">
        <f t="shared" si="49"/>
      </c>
      <c r="AL210" s="287">
        <f t="shared" si="50"/>
      </c>
      <c r="AM210" s="287">
        <f t="shared" si="51"/>
      </c>
      <c r="AN210" s="287">
        <f>IF(AND(COUNTA(#REF!,K210,M210)&lt;1,COUNTA(P210:W210)=2),"x","")</f>
      </c>
      <c r="AO210" s="105">
        <f t="shared" si="52"/>
      </c>
      <c r="AP210" s="183">
        <f t="shared" si="53"/>
      </c>
      <c r="AQ210" s="183"/>
    </row>
    <row r="211" spans="1:43" ht="20.25" customHeight="1">
      <c r="A211" s="103"/>
      <c r="L211" s="309"/>
      <c r="M211" s="26"/>
      <c r="N211" s="85"/>
      <c r="O211" s="85"/>
      <c r="W211" s="104"/>
      <c r="X211" s="267">
        <f aca="true" t="shared" si="54" ref="X211:X243">IF(A211&gt;0,"X","")</f>
      </c>
      <c r="Y211" s="287">
        <f t="shared" si="37"/>
      </c>
      <c r="Z211" s="287">
        <f t="shared" si="38"/>
      </c>
      <c r="AA211" s="287">
        <f t="shared" si="39"/>
      </c>
      <c r="AB211" s="287">
        <f t="shared" si="40"/>
      </c>
      <c r="AC211" s="287">
        <f t="shared" si="41"/>
      </c>
      <c r="AD211" s="287">
        <f t="shared" si="42"/>
      </c>
      <c r="AE211" s="287">
        <f t="shared" si="43"/>
      </c>
      <c r="AF211" s="287">
        <f t="shared" si="44"/>
      </c>
      <c r="AG211" s="287">
        <f t="shared" si="45"/>
      </c>
      <c r="AH211" s="287">
        <f t="shared" si="46"/>
      </c>
      <c r="AI211" s="287">
        <f t="shared" si="47"/>
      </c>
      <c r="AJ211" s="287">
        <f t="shared" si="48"/>
      </c>
      <c r="AK211" s="287">
        <f t="shared" si="49"/>
      </c>
      <c r="AL211" s="287">
        <f t="shared" si="50"/>
      </c>
      <c r="AM211" s="287">
        <f t="shared" si="51"/>
      </c>
      <c r="AN211" s="287">
        <f>IF(AND(COUNTA(#REF!,K211,M211)&lt;1,COUNTA(P211:W211)=2),"x","")</f>
      </c>
      <c r="AO211" s="105">
        <f t="shared" si="52"/>
      </c>
      <c r="AP211" s="183">
        <f t="shared" si="53"/>
      </c>
      <c r="AQ211" s="183"/>
    </row>
    <row r="212" spans="1:43" ht="20.25" customHeight="1">
      <c r="A212" s="103"/>
      <c r="L212" s="309"/>
      <c r="M212" s="26"/>
      <c r="N212" s="85"/>
      <c r="O212" s="85"/>
      <c r="W212" s="104"/>
      <c r="X212" s="267">
        <f t="shared" si="54"/>
      </c>
      <c r="Y212" s="287">
        <f aca="true" t="shared" si="55" ref="Y212:Y275">IF(K212&gt;0,"HD","")</f>
      </c>
      <c r="Z212" s="287">
        <f aca="true" t="shared" si="56" ref="Z212:Z275">IF(M212&gt;0,"ST","")</f>
      </c>
      <c r="AA212" s="287">
        <f aca="true" t="shared" si="57" ref="AA212:AA275">IF(O212&lt;1,"",IF(AND(OR(K212&gt;0,M212&gt;0),COUNTA(O212)&gt;0),"GSB Add-On","GSB"))</f>
      </c>
      <c r="AB212" s="287">
        <f aca="true" t="shared" si="58" ref="AB212:AB275">IF(N212&gt;0,"GST","")</f>
      </c>
      <c r="AC212" s="287">
        <f aca="true" t="shared" si="59" ref="AC212:AC275">IF(P212&lt;1,"",IF(AND(OR(K212&gt;0,M212&gt;0),COUNTA(P212)&gt;0),"AM Add-On","AM"))</f>
      </c>
      <c r="AD212" s="287">
        <f aca="true" t="shared" si="60" ref="AD212:AD275">IF(R212&lt;1,"",IF(AND(OR(K212&gt;0,M212&gt;0),COUNTA(R212)&gt;0),"CA Add-On","CA"))</f>
      </c>
      <c r="AE212" s="287">
        <f aca="true" t="shared" si="61" ref="AE212:AE275">IF(S212&lt;1,"",IF(AND(OR(K212&gt;0,M212&gt;0),COUNTA(S212)&gt;0),"DD Add-On","DD"))</f>
      </c>
      <c r="AF212" s="287">
        <f aca="true" t="shared" si="62" ref="AF212:AF275">IF(W212&lt;1,"",IF(AND(OR(K212&gt;0,M212&gt;0),COUNTA(W212)&gt;0),"IE Add-On","IE"))</f>
      </c>
      <c r="AG212" s="287">
        <f aca="true" t="shared" si="63" ref="AG212:AG275">IF(Q212&lt;1,"",IF(AND(OR(K212&gt;0,M212&gt;0),COUNTA(Q212)&gt;0),"NH Add-On","NH"))</f>
      </c>
      <c r="AH212" s="287">
        <f aca="true" t="shared" si="64" ref="AH212:AH275">IF(V212&lt;1,"",IF(AND(OR(K212&gt;0,M212&gt;0),COUNTA(V212)&gt;0),"OS Add-On","OS"))</f>
      </c>
      <c r="AI212" s="287">
        <f aca="true" t="shared" si="65" ref="AI212:AI275">IF(T212&lt;1,"",IF(AND(OR(K212&gt;0,M212&gt;0),COUNTA(T212)&gt;0),"PHA Add-On","PHA"))</f>
      </c>
      <c r="AJ212" s="287">
        <f aca="true" t="shared" si="66" ref="AJ212:AJ275">IF(U212&lt;1,"",IF(AND(OR(K212&gt;0,M212&gt;0),COUNTA(U212)&gt;0),"TH Add-On","TH"))</f>
      </c>
      <c r="AK212" s="287">
        <f aca="true" t="shared" si="67" ref="AK212:AK275">IF(AND(OR(K212&gt;0,M212&gt;0),COUNTA(P212:W212)=1),"x","")</f>
      </c>
      <c r="AL212" s="287">
        <f aca="true" t="shared" si="68" ref="AL212:AL275">IF(AND(OR(K212&gt;0,M212&gt;0),COUNTA(P212:W212)=2),"x","")</f>
      </c>
      <c r="AM212" s="287">
        <f aca="true" t="shared" si="69" ref="AM212:AM275">IF(OR(AND(OR(K212&gt;0,M212&gt;0),COUNTA(P212:W212)&gt;2),AND(COUNTA(K212,M212)&lt;1,COUNTA(P212:W212)=1)),"x","")</f>
      </c>
      <c r="AN212" s="287">
        <f>IF(AND(COUNTA(#REF!,K212,M212)&lt;1,COUNTA(P212:W212)=2),"x","")</f>
      </c>
      <c r="AO212" s="105">
        <f aca="true" t="shared" si="70" ref="AO212:AO275">IF(AND(COUNTA(K212,M212)&lt;1,COUNTA(P212:W212)&gt;2),"x","")</f>
      </c>
      <c r="AP212" s="183">
        <f aca="true" t="shared" si="71" ref="AP212:AP275">IF(AK212="x",9,IF(AL212="x",16,IF(AM212="x",22,IF(AN212="x",38,IF(AO212="x",51,"")))))</f>
      </c>
      <c r="AQ212" s="183"/>
    </row>
    <row r="213" spans="1:43" ht="20.25" customHeight="1">
      <c r="A213" s="103"/>
      <c r="L213" s="309"/>
      <c r="M213" s="26"/>
      <c r="N213" s="85"/>
      <c r="O213" s="85"/>
      <c r="W213" s="104"/>
      <c r="X213" s="267">
        <f t="shared" si="54"/>
      </c>
      <c r="Y213" s="287">
        <f t="shared" si="55"/>
      </c>
      <c r="Z213" s="287">
        <f t="shared" si="56"/>
      </c>
      <c r="AA213" s="287">
        <f t="shared" si="57"/>
      </c>
      <c r="AB213" s="287">
        <f t="shared" si="58"/>
      </c>
      <c r="AC213" s="287">
        <f t="shared" si="59"/>
      </c>
      <c r="AD213" s="287">
        <f t="shared" si="60"/>
      </c>
      <c r="AE213" s="287">
        <f t="shared" si="61"/>
      </c>
      <c r="AF213" s="287">
        <f t="shared" si="62"/>
      </c>
      <c r="AG213" s="287">
        <f t="shared" si="63"/>
      </c>
      <c r="AH213" s="287">
        <f t="shared" si="64"/>
      </c>
      <c r="AI213" s="287">
        <f t="shared" si="65"/>
      </c>
      <c r="AJ213" s="287">
        <f t="shared" si="66"/>
      </c>
      <c r="AK213" s="287">
        <f t="shared" si="67"/>
      </c>
      <c r="AL213" s="287">
        <f t="shared" si="68"/>
      </c>
      <c r="AM213" s="287">
        <f t="shared" si="69"/>
      </c>
      <c r="AN213" s="287">
        <f>IF(AND(COUNTA(#REF!,K213,M213)&lt;1,COUNTA(P213:W213)=2),"x","")</f>
      </c>
      <c r="AO213" s="105">
        <f t="shared" si="70"/>
      </c>
      <c r="AP213" s="183">
        <f t="shared" si="71"/>
      </c>
      <c r="AQ213" s="183"/>
    </row>
    <row r="214" spans="1:43" ht="20.25" customHeight="1">
      <c r="A214" s="103"/>
      <c r="L214" s="309"/>
      <c r="M214" s="26"/>
      <c r="N214" s="85"/>
      <c r="O214" s="85"/>
      <c r="W214" s="104"/>
      <c r="X214" s="267">
        <f t="shared" si="54"/>
      </c>
      <c r="Y214" s="287">
        <f t="shared" si="55"/>
      </c>
      <c r="Z214" s="287">
        <f t="shared" si="56"/>
      </c>
      <c r="AA214" s="287">
        <f t="shared" si="57"/>
      </c>
      <c r="AB214" s="287">
        <f t="shared" si="58"/>
      </c>
      <c r="AC214" s="287">
        <f t="shared" si="59"/>
      </c>
      <c r="AD214" s="287">
        <f t="shared" si="60"/>
      </c>
      <c r="AE214" s="287">
        <f t="shared" si="61"/>
      </c>
      <c r="AF214" s="287">
        <f t="shared" si="62"/>
      </c>
      <c r="AG214" s="287">
        <f t="shared" si="63"/>
      </c>
      <c r="AH214" s="287">
        <f t="shared" si="64"/>
      </c>
      <c r="AI214" s="287">
        <f t="shared" si="65"/>
      </c>
      <c r="AJ214" s="287">
        <f t="shared" si="66"/>
      </c>
      <c r="AK214" s="287">
        <f t="shared" si="67"/>
      </c>
      <c r="AL214" s="287">
        <f t="shared" si="68"/>
      </c>
      <c r="AM214" s="287">
        <f t="shared" si="69"/>
      </c>
      <c r="AN214" s="287">
        <f>IF(AND(COUNTA(#REF!,K214,M214)&lt;1,COUNTA(P214:W214)=2),"x","")</f>
      </c>
      <c r="AO214" s="105">
        <f t="shared" si="70"/>
      </c>
      <c r="AP214" s="183">
        <f t="shared" si="71"/>
      </c>
      <c r="AQ214" s="183"/>
    </row>
    <row r="215" spans="1:43" ht="20.25" customHeight="1">
      <c r="A215" s="103"/>
      <c r="L215" s="309"/>
      <c r="M215" s="26"/>
      <c r="N215" s="85"/>
      <c r="O215" s="85"/>
      <c r="W215" s="104"/>
      <c r="X215" s="267">
        <f t="shared" si="54"/>
      </c>
      <c r="Y215" s="287">
        <f t="shared" si="55"/>
      </c>
      <c r="Z215" s="287">
        <f t="shared" si="56"/>
      </c>
      <c r="AA215" s="287">
        <f t="shared" si="57"/>
      </c>
      <c r="AB215" s="287">
        <f t="shared" si="58"/>
      </c>
      <c r="AC215" s="287">
        <f t="shared" si="59"/>
      </c>
      <c r="AD215" s="287">
        <f t="shared" si="60"/>
      </c>
      <c r="AE215" s="287">
        <f t="shared" si="61"/>
      </c>
      <c r="AF215" s="287">
        <f t="shared" si="62"/>
      </c>
      <c r="AG215" s="287">
        <f t="shared" si="63"/>
      </c>
      <c r="AH215" s="287">
        <f t="shared" si="64"/>
      </c>
      <c r="AI215" s="287">
        <f t="shared" si="65"/>
      </c>
      <c r="AJ215" s="287">
        <f t="shared" si="66"/>
      </c>
      <c r="AK215" s="287">
        <f t="shared" si="67"/>
      </c>
      <c r="AL215" s="287">
        <f t="shared" si="68"/>
      </c>
      <c r="AM215" s="287">
        <f t="shared" si="69"/>
      </c>
      <c r="AN215" s="287">
        <f>IF(AND(COUNTA(#REF!,K215,M215)&lt;1,COUNTA(P215:W215)=2),"x","")</f>
      </c>
      <c r="AO215" s="105">
        <f t="shared" si="70"/>
      </c>
      <c r="AP215" s="183">
        <f t="shared" si="71"/>
      </c>
      <c r="AQ215" s="183"/>
    </row>
    <row r="216" spans="1:43" ht="20.25" customHeight="1">
      <c r="A216" s="103"/>
      <c r="L216" s="309"/>
      <c r="M216" s="26"/>
      <c r="N216" s="85"/>
      <c r="O216" s="85"/>
      <c r="W216" s="104"/>
      <c r="X216" s="267">
        <f t="shared" si="54"/>
      </c>
      <c r="Y216" s="287">
        <f t="shared" si="55"/>
      </c>
      <c r="Z216" s="287">
        <f t="shared" si="56"/>
      </c>
      <c r="AA216" s="287">
        <f t="shared" si="57"/>
      </c>
      <c r="AB216" s="287">
        <f t="shared" si="58"/>
      </c>
      <c r="AC216" s="287">
        <f t="shared" si="59"/>
      </c>
      <c r="AD216" s="287">
        <f t="shared" si="60"/>
      </c>
      <c r="AE216" s="287">
        <f t="shared" si="61"/>
      </c>
      <c r="AF216" s="287">
        <f t="shared" si="62"/>
      </c>
      <c r="AG216" s="287">
        <f t="shared" si="63"/>
      </c>
      <c r="AH216" s="287">
        <f t="shared" si="64"/>
      </c>
      <c r="AI216" s="287">
        <f t="shared" si="65"/>
      </c>
      <c r="AJ216" s="287">
        <f t="shared" si="66"/>
      </c>
      <c r="AK216" s="287">
        <f t="shared" si="67"/>
      </c>
      <c r="AL216" s="287">
        <f t="shared" si="68"/>
      </c>
      <c r="AM216" s="287">
        <f t="shared" si="69"/>
      </c>
      <c r="AN216" s="287">
        <f>IF(AND(COUNTA(#REF!,K216,M216)&lt;1,COUNTA(P216:W216)=2),"x","")</f>
      </c>
      <c r="AO216" s="105">
        <f t="shared" si="70"/>
      </c>
      <c r="AP216" s="183">
        <f t="shared" si="71"/>
      </c>
      <c r="AQ216" s="183"/>
    </row>
    <row r="217" spans="1:43" ht="20.25" customHeight="1">
      <c r="A217" s="103"/>
      <c r="L217" s="309"/>
      <c r="M217" s="26"/>
      <c r="N217" s="85"/>
      <c r="O217" s="85"/>
      <c r="W217" s="104"/>
      <c r="X217" s="267">
        <f t="shared" si="54"/>
      </c>
      <c r="Y217" s="287">
        <f t="shared" si="55"/>
      </c>
      <c r="Z217" s="287">
        <f t="shared" si="56"/>
      </c>
      <c r="AA217" s="287">
        <f t="shared" si="57"/>
      </c>
      <c r="AB217" s="287">
        <f t="shared" si="58"/>
      </c>
      <c r="AC217" s="287">
        <f t="shared" si="59"/>
      </c>
      <c r="AD217" s="287">
        <f t="shared" si="60"/>
      </c>
      <c r="AE217" s="287">
        <f t="shared" si="61"/>
      </c>
      <c r="AF217" s="287">
        <f t="shared" si="62"/>
      </c>
      <c r="AG217" s="287">
        <f t="shared" si="63"/>
      </c>
      <c r="AH217" s="287">
        <f t="shared" si="64"/>
      </c>
      <c r="AI217" s="287">
        <f t="shared" si="65"/>
      </c>
      <c r="AJ217" s="287">
        <f t="shared" si="66"/>
      </c>
      <c r="AK217" s="287">
        <f t="shared" si="67"/>
      </c>
      <c r="AL217" s="287">
        <f t="shared" si="68"/>
      </c>
      <c r="AM217" s="287">
        <f t="shared" si="69"/>
      </c>
      <c r="AN217" s="287">
        <f>IF(AND(COUNTA(#REF!,K217,M217)&lt;1,COUNTA(P217:W217)=2),"x","")</f>
      </c>
      <c r="AO217" s="105">
        <f t="shared" si="70"/>
      </c>
      <c r="AP217" s="183">
        <f t="shared" si="71"/>
      </c>
      <c r="AQ217" s="183"/>
    </row>
    <row r="218" spans="1:43" ht="20.25" customHeight="1">
      <c r="A218" s="103"/>
      <c r="L218" s="309"/>
      <c r="M218" s="26"/>
      <c r="N218" s="85"/>
      <c r="O218" s="85"/>
      <c r="W218" s="104"/>
      <c r="X218" s="267">
        <f t="shared" si="54"/>
      </c>
      <c r="Y218" s="287">
        <f t="shared" si="55"/>
      </c>
      <c r="Z218" s="287">
        <f t="shared" si="56"/>
      </c>
      <c r="AA218" s="287">
        <f t="shared" si="57"/>
      </c>
      <c r="AB218" s="287">
        <f t="shared" si="58"/>
      </c>
      <c r="AC218" s="287">
        <f t="shared" si="59"/>
      </c>
      <c r="AD218" s="287">
        <f t="shared" si="60"/>
      </c>
      <c r="AE218" s="287">
        <f t="shared" si="61"/>
      </c>
      <c r="AF218" s="287">
        <f t="shared" si="62"/>
      </c>
      <c r="AG218" s="287">
        <f t="shared" si="63"/>
      </c>
      <c r="AH218" s="287">
        <f t="shared" si="64"/>
      </c>
      <c r="AI218" s="287">
        <f t="shared" si="65"/>
      </c>
      <c r="AJ218" s="287">
        <f t="shared" si="66"/>
      </c>
      <c r="AK218" s="287">
        <f t="shared" si="67"/>
      </c>
      <c r="AL218" s="287">
        <f t="shared" si="68"/>
      </c>
      <c r="AM218" s="287">
        <f t="shared" si="69"/>
      </c>
      <c r="AN218" s="287">
        <f>IF(AND(COUNTA(#REF!,K218,M218)&lt;1,COUNTA(P218:W218)=2),"x","")</f>
      </c>
      <c r="AO218" s="105">
        <f t="shared" si="70"/>
      </c>
      <c r="AP218" s="183">
        <f t="shared" si="71"/>
      </c>
      <c r="AQ218" s="183"/>
    </row>
    <row r="219" spans="1:43" ht="20.25" customHeight="1">
      <c r="A219" s="103"/>
      <c r="L219" s="309"/>
      <c r="M219" s="26"/>
      <c r="N219" s="85"/>
      <c r="O219" s="85"/>
      <c r="W219" s="104"/>
      <c r="X219" s="267">
        <f t="shared" si="54"/>
      </c>
      <c r="Y219" s="287">
        <f t="shared" si="55"/>
      </c>
      <c r="Z219" s="287">
        <f t="shared" si="56"/>
      </c>
      <c r="AA219" s="287">
        <f t="shared" si="57"/>
      </c>
      <c r="AB219" s="287">
        <f t="shared" si="58"/>
      </c>
      <c r="AC219" s="287">
        <f t="shared" si="59"/>
      </c>
      <c r="AD219" s="287">
        <f t="shared" si="60"/>
      </c>
      <c r="AE219" s="287">
        <f t="shared" si="61"/>
      </c>
      <c r="AF219" s="287">
        <f t="shared" si="62"/>
      </c>
      <c r="AG219" s="287">
        <f t="shared" si="63"/>
      </c>
      <c r="AH219" s="287">
        <f t="shared" si="64"/>
      </c>
      <c r="AI219" s="287">
        <f t="shared" si="65"/>
      </c>
      <c r="AJ219" s="287">
        <f t="shared" si="66"/>
      </c>
      <c r="AK219" s="287">
        <f t="shared" si="67"/>
      </c>
      <c r="AL219" s="287">
        <f t="shared" si="68"/>
      </c>
      <c r="AM219" s="287">
        <f t="shared" si="69"/>
      </c>
      <c r="AN219" s="287">
        <f>IF(AND(COUNTA(#REF!,K219,M219)&lt;1,COUNTA(P219:W219)=2),"x","")</f>
      </c>
      <c r="AO219" s="105">
        <f t="shared" si="70"/>
      </c>
      <c r="AP219" s="183">
        <f t="shared" si="71"/>
      </c>
      <c r="AQ219" s="183"/>
    </row>
    <row r="220" spans="1:43" ht="20.25" customHeight="1">
      <c r="A220" s="103"/>
      <c r="L220" s="309"/>
      <c r="M220" s="26"/>
      <c r="N220" s="85"/>
      <c r="O220" s="85"/>
      <c r="W220" s="104"/>
      <c r="X220" s="267">
        <f t="shared" si="54"/>
      </c>
      <c r="Y220" s="287">
        <f t="shared" si="55"/>
      </c>
      <c r="Z220" s="287">
        <f t="shared" si="56"/>
      </c>
      <c r="AA220" s="287">
        <f t="shared" si="57"/>
      </c>
      <c r="AB220" s="287">
        <f t="shared" si="58"/>
      </c>
      <c r="AC220" s="287">
        <f t="shared" si="59"/>
      </c>
      <c r="AD220" s="287">
        <f t="shared" si="60"/>
      </c>
      <c r="AE220" s="287">
        <f t="shared" si="61"/>
      </c>
      <c r="AF220" s="287">
        <f t="shared" si="62"/>
      </c>
      <c r="AG220" s="287">
        <f t="shared" si="63"/>
      </c>
      <c r="AH220" s="287">
        <f t="shared" si="64"/>
      </c>
      <c r="AI220" s="287">
        <f t="shared" si="65"/>
      </c>
      <c r="AJ220" s="287">
        <f t="shared" si="66"/>
      </c>
      <c r="AK220" s="287">
        <f t="shared" si="67"/>
      </c>
      <c r="AL220" s="287">
        <f t="shared" si="68"/>
      </c>
      <c r="AM220" s="287">
        <f t="shared" si="69"/>
      </c>
      <c r="AN220" s="287">
        <f>IF(AND(COUNTA(#REF!,K220,M220)&lt;1,COUNTA(P220:W220)=2),"x","")</f>
      </c>
      <c r="AO220" s="105">
        <f t="shared" si="70"/>
      </c>
      <c r="AP220" s="183">
        <f t="shared" si="71"/>
      </c>
      <c r="AQ220" s="183"/>
    </row>
    <row r="221" spans="1:43" ht="20.25" customHeight="1">
      <c r="A221" s="103"/>
      <c r="L221" s="309"/>
      <c r="M221" s="26"/>
      <c r="N221" s="85"/>
      <c r="O221" s="85"/>
      <c r="W221" s="104"/>
      <c r="X221" s="267">
        <f t="shared" si="54"/>
      </c>
      <c r="Y221" s="287">
        <f t="shared" si="55"/>
      </c>
      <c r="Z221" s="287">
        <f t="shared" si="56"/>
      </c>
      <c r="AA221" s="287">
        <f t="shared" si="57"/>
      </c>
      <c r="AB221" s="287">
        <f t="shared" si="58"/>
      </c>
      <c r="AC221" s="287">
        <f t="shared" si="59"/>
      </c>
      <c r="AD221" s="287">
        <f t="shared" si="60"/>
      </c>
      <c r="AE221" s="287">
        <f t="shared" si="61"/>
      </c>
      <c r="AF221" s="287">
        <f t="shared" si="62"/>
      </c>
      <c r="AG221" s="287">
        <f t="shared" si="63"/>
      </c>
      <c r="AH221" s="287">
        <f t="shared" si="64"/>
      </c>
      <c r="AI221" s="287">
        <f t="shared" si="65"/>
      </c>
      <c r="AJ221" s="287">
        <f t="shared" si="66"/>
      </c>
      <c r="AK221" s="287">
        <f t="shared" si="67"/>
      </c>
      <c r="AL221" s="287">
        <f t="shared" si="68"/>
      </c>
      <c r="AM221" s="287">
        <f t="shared" si="69"/>
      </c>
      <c r="AN221" s="287">
        <f>IF(AND(COUNTA(#REF!,K221,M221)&lt;1,COUNTA(P221:W221)=2),"x","")</f>
      </c>
      <c r="AO221" s="105">
        <f t="shared" si="70"/>
      </c>
      <c r="AP221" s="183">
        <f t="shared" si="71"/>
      </c>
      <c r="AQ221" s="183"/>
    </row>
    <row r="222" spans="1:43" ht="20.25" customHeight="1">
      <c r="A222" s="103"/>
      <c r="L222" s="309"/>
      <c r="M222" s="26"/>
      <c r="N222" s="85"/>
      <c r="O222" s="85"/>
      <c r="W222" s="104"/>
      <c r="X222" s="267">
        <f t="shared" si="54"/>
      </c>
      <c r="Y222" s="287">
        <f t="shared" si="55"/>
      </c>
      <c r="Z222" s="287">
        <f t="shared" si="56"/>
      </c>
      <c r="AA222" s="287">
        <f t="shared" si="57"/>
      </c>
      <c r="AB222" s="287">
        <f t="shared" si="58"/>
      </c>
      <c r="AC222" s="287">
        <f t="shared" si="59"/>
      </c>
      <c r="AD222" s="287">
        <f t="shared" si="60"/>
      </c>
      <c r="AE222" s="287">
        <f t="shared" si="61"/>
      </c>
      <c r="AF222" s="287">
        <f t="shared" si="62"/>
      </c>
      <c r="AG222" s="287">
        <f t="shared" si="63"/>
      </c>
      <c r="AH222" s="287">
        <f t="shared" si="64"/>
      </c>
      <c r="AI222" s="287">
        <f t="shared" si="65"/>
      </c>
      <c r="AJ222" s="287">
        <f t="shared" si="66"/>
      </c>
      <c r="AK222" s="287">
        <f t="shared" si="67"/>
      </c>
      <c r="AL222" s="287">
        <f t="shared" si="68"/>
      </c>
      <c r="AM222" s="287">
        <f t="shared" si="69"/>
      </c>
      <c r="AN222" s="287">
        <f>IF(AND(COUNTA(#REF!,K222,M222)&lt;1,COUNTA(P222:W222)=2),"x","")</f>
      </c>
      <c r="AO222" s="105">
        <f t="shared" si="70"/>
      </c>
      <c r="AP222" s="183">
        <f t="shared" si="71"/>
      </c>
      <c r="AQ222" s="183"/>
    </row>
    <row r="223" spans="1:43" ht="20.25" customHeight="1">
      <c r="A223" s="103"/>
      <c r="L223" s="309"/>
      <c r="M223" s="26"/>
      <c r="N223" s="85"/>
      <c r="O223" s="85"/>
      <c r="W223" s="104"/>
      <c r="X223" s="267">
        <f t="shared" si="54"/>
      </c>
      <c r="Y223" s="287">
        <f t="shared" si="55"/>
      </c>
      <c r="Z223" s="287">
        <f t="shared" si="56"/>
      </c>
      <c r="AA223" s="287">
        <f t="shared" si="57"/>
      </c>
      <c r="AB223" s="287">
        <f t="shared" si="58"/>
      </c>
      <c r="AC223" s="287">
        <f t="shared" si="59"/>
      </c>
      <c r="AD223" s="287">
        <f t="shared" si="60"/>
      </c>
      <c r="AE223" s="287">
        <f t="shared" si="61"/>
      </c>
      <c r="AF223" s="287">
        <f t="shared" si="62"/>
      </c>
      <c r="AG223" s="287">
        <f t="shared" si="63"/>
      </c>
      <c r="AH223" s="287">
        <f t="shared" si="64"/>
      </c>
      <c r="AI223" s="287">
        <f t="shared" si="65"/>
      </c>
      <c r="AJ223" s="287">
        <f t="shared" si="66"/>
      </c>
      <c r="AK223" s="287">
        <f t="shared" si="67"/>
      </c>
      <c r="AL223" s="287">
        <f t="shared" si="68"/>
      </c>
      <c r="AM223" s="287">
        <f t="shared" si="69"/>
      </c>
      <c r="AN223" s="287">
        <f>IF(AND(COUNTA(#REF!,K223,M223)&lt;1,COUNTA(P223:W223)=2),"x","")</f>
      </c>
      <c r="AO223" s="105">
        <f t="shared" si="70"/>
      </c>
      <c r="AP223" s="183">
        <f t="shared" si="71"/>
      </c>
      <c r="AQ223" s="183"/>
    </row>
    <row r="224" spans="1:43" ht="20.25" customHeight="1">
      <c r="A224" s="103"/>
      <c r="L224" s="309"/>
      <c r="M224" s="26"/>
      <c r="N224" s="85"/>
      <c r="O224" s="85"/>
      <c r="W224" s="104"/>
      <c r="X224" s="267">
        <f t="shared" si="54"/>
      </c>
      <c r="Y224" s="287">
        <f t="shared" si="55"/>
      </c>
      <c r="Z224" s="287">
        <f t="shared" si="56"/>
      </c>
      <c r="AA224" s="287">
        <f t="shared" si="57"/>
      </c>
      <c r="AB224" s="287">
        <f t="shared" si="58"/>
      </c>
      <c r="AC224" s="287">
        <f t="shared" si="59"/>
      </c>
      <c r="AD224" s="287">
        <f t="shared" si="60"/>
      </c>
      <c r="AE224" s="287">
        <f t="shared" si="61"/>
      </c>
      <c r="AF224" s="287">
        <f t="shared" si="62"/>
      </c>
      <c r="AG224" s="287">
        <f t="shared" si="63"/>
      </c>
      <c r="AH224" s="287">
        <f t="shared" si="64"/>
      </c>
      <c r="AI224" s="287">
        <f t="shared" si="65"/>
      </c>
      <c r="AJ224" s="287">
        <f t="shared" si="66"/>
      </c>
      <c r="AK224" s="287">
        <f t="shared" si="67"/>
      </c>
      <c r="AL224" s="287">
        <f t="shared" si="68"/>
      </c>
      <c r="AM224" s="287">
        <f t="shared" si="69"/>
      </c>
      <c r="AN224" s="287">
        <f>IF(AND(COUNTA(#REF!,K224,M224)&lt;1,COUNTA(P224:W224)=2),"x","")</f>
      </c>
      <c r="AO224" s="105">
        <f t="shared" si="70"/>
      </c>
      <c r="AP224" s="183">
        <f t="shared" si="71"/>
      </c>
      <c r="AQ224" s="183"/>
    </row>
    <row r="225" spans="1:43" ht="20.25" customHeight="1">
      <c r="A225" s="103"/>
      <c r="L225" s="309"/>
      <c r="M225" s="26"/>
      <c r="N225" s="85"/>
      <c r="O225" s="85"/>
      <c r="W225" s="104"/>
      <c r="X225" s="267">
        <f t="shared" si="54"/>
      </c>
      <c r="Y225" s="287">
        <f t="shared" si="55"/>
      </c>
      <c r="Z225" s="287">
        <f t="shared" si="56"/>
      </c>
      <c r="AA225" s="287">
        <f t="shared" si="57"/>
      </c>
      <c r="AB225" s="287">
        <f t="shared" si="58"/>
      </c>
      <c r="AC225" s="287">
        <f t="shared" si="59"/>
      </c>
      <c r="AD225" s="287">
        <f t="shared" si="60"/>
      </c>
      <c r="AE225" s="287">
        <f t="shared" si="61"/>
      </c>
      <c r="AF225" s="287">
        <f t="shared" si="62"/>
      </c>
      <c r="AG225" s="287">
        <f t="shared" si="63"/>
      </c>
      <c r="AH225" s="287">
        <f t="shared" si="64"/>
      </c>
      <c r="AI225" s="287">
        <f t="shared" si="65"/>
      </c>
      <c r="AJ225" s="287">
        <f t="shared" si="66"/>
      </c>
      <c r="AK225" s="287">
        <f t="shared" si="67"/>
      </c>
      <c r="AL225" s="287">
        <f t="shared" si="68"/>
      </c>
      <c r="AM225" s="287">
        <f t="shared" si="69"/>
      </c>
      <c r="AN225" s="287">
        <f>IF(AND(COUNTA(#REF!,K225,M225)&lt;1,COUNTA(P225:W225)=2),"x","")</f>
      </c>
      <c r="AO225" s="105">
        <f t="shared" si="70"/>
      </c>
      <c r="AP225" s="183">
        <f t="shared" si="71"/>
      </c>
      <c r="AQ225" s="183"/>
    </row>
    <row r="226" spans="1:43" ht="20.25" customHeight="1">
      <c r="A226" s="103"/>
      <c r="L226" s="309"/>
      <c r="M226" s="26"/>
      <c r="N226" s="85"/>
      <c r="O226" s="85"/>
      <c r="W226" s="104"/>
      <c r="X226" s="267">
        <f t="shared" si="54"/>
      </c>
      <c r="Y226" s="287">
        <f t="shared" si="55"/>
      </c>
      <c r="Z226" s="287">
        <f t="shared" si="56"/>
      </c>
      <c r="AA226" s="287">
        <f t="shared" si="57"/>
      </c>
      <c r="AB226" s="287">
        <f t="shared" si="58"/>
      </c>
      <c r="AC226" s="287">
        <f t="shared" si="59"/>
      </c>
      <c r="AD226" s="287">
        <f t="shared" si="60"/>
      </c>
      <c r="AE226" s="287">
        <f t="shared" si="61"/>
      </c>
      <c r="AF226" s="287">
        <f t="shared" si="62"/>
      </c>
      <c r="AG226" s="287">
        <f t="shared" si="63"/>
      </c>
      <c r="AH226" s="287">
        <f t="shared" si="64"/>
      </c>
      <c r="AI226" s="287">
        <f t="shared" si="65"/>
      </c>
      <c r="AJ226" s="287">
        <f t="shared" si="66"/>
      </c>
      <c r="AK226" s="287">
        <f t="shared" si="67"/>
      </c>
      <c r="AL226" s="287">
        <f t="shared" si="68"/>
      </c>
      <c r="AM226" s="287">
        <f t="shared" si="69"/>
      </c>
      <c r="AN226" s="287">
        <f>IF(AND(COUNTA(#REF!,K226,M226)&lt;1,COUNTA(P226:W226)=2),"x","")</f>
      </c>
      <c r="AO226" s="105">
        <f t="shared" si="70"/>
      </c>
      <c r="AP226" s="183">
        <f t="shared" si="71"/>
      </c>
      <c r="AQ226" s="183"/>
    </row>
    <row r="227" spans="1:43" ht="20.25" customHeight="1">
      <c r="A227" s="103"/>
      <c r="L227" s="309"/>
      <c r="M227" s="26"/>
      <c r="N227" s="85"/>
      <c r="O227" s="85"/>
      <c r="W227" s="104"/>
      <c r="X227" s="267">
        <f t="shared" si="54"/>
      </c>
      <c r="Y227" s="287">
        <f t="shared" si="55"/>
      </c>
      <c r="Z227" s="287">
        <f t="shared" si="56"/>
      </c>
      <c r="AA227" s="287">
        <f t="shared" si="57"/>
      </c>
      <c r="AB227" s="287">
        <f t="shared" si="58"/>
      </c>
      <c r="AC227" s="287">
        <f t="shared" si="59"/>
      </c>
      <c r="AD227" s="287">
        <f t="shared" si="60"/>
      </c>
      <c r="AE227" s="287">
        <f t="shared" si="61"/>
      </c>
      <c r="AF227" s="287">
        <f t="shared" si="62"/>
      </c>
      <c r="AG227" s="287">
        <f t="shared" si="63"/>
      </c>
      <c r="AH227" s="287">
        <f t="shared" si="64"/>
      </c>
      <c r="AI227" s="287">
        <f t="shared" si="65"/>
      </c>
      <c r="AJ227" s="287">
        <f t="shared" si="66"/>
      </c>
      <c r="AK227" s="287">
        <f t="shared" si="67"/>
      </c>
      <c r="AL227" s="287">
        <f t="shared" si="68"/>
      </c>
      <c r="AM227" s="287">
        <f t="shared" si="69"/>
      </c>
      <c r="AN227" s="287">
        <f>IF(AND(COUNTA(#REF!,K227,M227)&lt;1,COUNTA(P227:W227)=2),"x","")</f>
      </c>
      <c r="AO227" s="105">
        <f t="shared" si="70"/>
      </c>
      <c r="AP227" s="183">
        <f t="shared" si="71"/>
      </c>
      <c r="AQ227" s="183"/>
    </row>
    <row r="228" spans="1:43" ht="20.25" customHeight="1">
      <c r="A228" s="103"/>
      <c r="L228" s="309"/>
      <c r="M228" s="26"/>
      <c r="N228" s="85"/>
      <c r="O228" s="85"/>
      <c r="W228" s="104"/>
      <c r="X228" s="267">
        <f t="shared" si="54"/>
      </c>
      <c r="Y228" s="287">
        <f t="shared" si="55"/>
      </c>
      <c r="Z228" s="287">
        <f t="shared" si="56"/>
      </c>
      <c r="AA228" s="287">
        <f t="shared" si="57"/>
      </c>
      <c r="AB228" s="287">
        <f t="shared" si="58"/>
      </c>
      <c r="AC228" s="287">
        <f t="shared" si="59"/>
      </c>
      <c r="AD228" s="287">
        <f t="shared" si="60"/>
      </c>
      <c r="AE228" s="287">
        <f t="shared" si="61"/>
      </c>
      <c r="AF228" s="287">
        <f t="shared" si="62"/>
      </c>
      <c r="AG228" s="287">
        <f t="shared" si="63"/>
      </c>
      <c r="AH228" s="287">
        <f t="shared" si="64"/>
      </c>
      <c r="AI228" s="287">
        <f t="shared" si="65"/>
      </c>
      <c r="AJ228" s="287">
        <f t="shared" si="66"/>
      </c>
      <c r="AK228" s="287">
        <f t="shared" si="67"/>
      </c>
      <c r="AL228" s="287">
        <f t="shared" si="68"/>
      </c>
      <c r="AM228" s="287">
        <f t="shared" si="69"/>
      </c>
      <c r="AN228" s="287">
        <f>IF(AND(COUNTA(#REF!,K228,M228)&lt;1,COUNTA(P228:W228)=2),"x","")</f>
      </c>
      <c r="AO228" s="105">
        <f t="shared" si="70"/>
      </c>
      <c r="AP228" s="183">
        <f t="shared" si="71"/>
      </c>
      <c r="AQ228" s="183"/>
    </row>
    <row r="229" spans="1:43" ht="20.25" customHeight="1">
      <c r="A229" s="103"/>
      <c r="L229" s="309"/>
      <c r="M229" s="26"/>
      <c r="N229" s="85"/>
      <c r="O229" s="85"/>
      <c r="W229" s="104"/>
      <c r="X229" s="267">
        <f t="shared" si="54"/>
      </c>
      <c r="Y229" s="287">
        <f t="shared" si="55"/>
      </c>
      <c r="Z229" s="287">
        <f t="shared" si="56"/>
      </c>
      <c r="AA229" s="287">
        <f t="shared" si="57"/>
      </c>
      <c r="AB229" s="287">
        <f t="shared" si="58"/>
      </c>
      <c r="AC229" s="287">
        <f t="shared" si="59"/>
      </c>
      <c r="AD229" s="287">
        <f t="shared" si="60"/>
      </c>
      <c r="AE229" s="287">
        <f t="shared" si="61"/>
      </c>
      <c r="AF229" s="287">
        <f t="shared" si="62"/>
      </c>
      <c r="AG229" s="287">
        <f t="shared" si="63"/>
      </c>
      <c r="AH229" s="287">
        <f t="shared" si="64"/>
      </c>
      <c r="AI229" s="287">
        <f t="shared" si="65"/>
      </c>
      <c r="AJ229" s="287">
        <f t="shared" si="66"/>
      </c>
      <c r="AK229" s="287">
        <f t="shared" si="67"/>
      </c>
      <c r="AL229" s="287">
        <f t="shared" si="68"/>
      </c>
      <c r="AM229" s="287">
        <f t="shared" si="69"/>
      </c>
      <c r="AN229" s="287">
        <f>IF(AND(COUNTA(#REF!,K229,M229)&lt;1,COUNTA(P229:W229)=2),"x","")</f>
      </c>
      <c r="AO229" s="105">
        <f t="shared" si="70"/>
      </c>
      <c r="AP229" s="183">
        <f t="shared" si="71"/>
      </c>
      <c r="AQ229" s="183"/>
    </row>
    <row r="230" spans="1:43" ht="20.25" customHeight="1">
      <c r="A230" s="103"/>
      <c r="L230" s="309"/>
      <c r="M230" s="26"/>
      <c r="N230" s="85"/>
      <c r="O230" s="85"/>
      <c r="W230" s="104"/>
      <c r="X230" s="267">
        <f t="shared" si="54"/>
      </c>
      <c r="Y230" s="287">
        <f t="shared" si="55"/>
      </c>
      <c r="Z230" s="287">
        <f t="shared" si="56"/>
      </c>
      <c r="AA230" s="287">
        <f t="shared" si="57"/>
      </c>
      <c r="AB230" s="287">
        <f t="shared" si="58"/>
      </c>
      <c r="AC230" s="287">
        <f t="shared" si="59"/>
      </c>
      <c r="AD230" s="287">
        <f t="shared" si="60"/>
      </c>
      <c r="AE230" s="287">
        <f t="shared" si="61"/>
      </c>
      <c r="AF230" s="287">
        <f t="shared" si="62"/>
      </c>
      <c r="AG230" s="287">
        <f t="shared" si="63"/>
      </c>
      <c r="AH230" s="287">
        <f t="shared" si="64"/>
      </c>
      <c r="AI230" s="287">
        <f t="shared" si="65"/>
      </c>
      <c r="AJ230" s="287">
        <f t="shared" si="66"/>
      </c>
      <c r="AK230" s="287">
        <f t="shared" si="67"/>
      </c>
      <c r="AL230" s="287">
        <f t="shared" si="68"/>
      </c>
      <c r="AM230" s="287">
        <f t="shared" si="69"/>
      </c>
      <c r="AN230" s="287">
        <f>IF(AND(COUNTA(#REF!,K230,M230)&lt;1,COUNTA(P230:W230)=2),"x","")</f>
      </c>
      <c r="AO230" s="105">
        <f t="shared" si="70"/>
      </c>
      <c r="AP230" s="183">
        <f t="shared" si="71"/>
      </c>
      <c r="AQ230" s="183"/>
    </row>
    <row r="231" spans="1:43" ht="20.25" customHeight="1">
      <c r="A231" s="103"/>
      <c r="L231" s="309"/>
      <c r="M231" s="26"/>
      <c r="N231" s="85"/>
      <c r="O231" s="85"/>
      <c r="W231" s="104"/>
      <c r="X231" s="267">
        <f t="shared" si="54"/>
      </c>
      <c r="Y231" s="287">
        <f t="shared" si="55"/>
      </c>
      <c r="Z231" s="287">
        <f t="shared" si="56"/>
      </c>
      <c r="AA231" s="287">
        <f t="shared" si="57"/>
      </c>
      <c r="AB231" s="287">
        <f t="shared" si="58"/>
      </c>
      <c r="AC231" s="287">
        <f t="shared" si="59"/>
      </c>
      <c r="AD231" s="287">
        <f t="shared" si="60"/>
      </c>
      <c r="AE231" s="287">
        <f t="shared" si="61"/>
      </c>
      <c r="AF231" s="287">
        <f t="shared" si="62"/>
      </c>
      <c r="AG231" s="287">
        <f t="shared" si="63"/>
      </c>
      <c r="AH231" s="287">
        <f t="shared" si="64"/>
      </c>
      <c r="AI231" s="287">
        <f t="shared" si="65"/>
      </c>
      <c r="AJ231" s="287">
        <f t="shared" si="66"/>
      </c>
      <c r="AK231" s="287">
        <f t="shared" si="67"/>
      </c>
      <c r="AL231" s="287">
        <f t="shared" si="68"/>
      </c>
      <c r="AM231" s="287">
        <f t="shared" si="69"/>
      </c>
      <c r="AN231" s="287">
        <f>IF(AND(COUNTA(#REF!,K231,M231)&lt;1,COUNTA(P231:W231)=2),"x","")</f>
      </c>
      <c r="AO231" s="105">
        <f t="shared" si="70"/>
      </c>
      <c r="AP231" s="183">
        <f t="shared" si="71"/>
      </c>
      <c r="AQ231" s="183"/>
    </row>
    <row r="232" spans="1:43" ht="20.25" customHeight="1">
      <c r="A232" s="103"/>
      <c r="L232" s="309"/>
      <c r="M232" s="26"/>
      <c r="N232" s="85"/>
      <c r="O232" s="85"/>
      <c r="W232" s="104"/>
      <c r="X232" s="267">
        <f t="shared" si="54"/>
      </c>
      <c r="Y232" s="287">
        <f t="shared" si="55"/>
      </c>
      <c r="Z232" s="287">
        <f t="shared" si="56"/>
      </c>
      <c r="AA232" s="287">
        <f t="shared" si="57"/>
      </c>
      <c r="AB232" s="287">
        <f t="shared" si="58"/>
      </c>
      <c r="AC232" s="287">
        <f t="shared" si="59"/>
      </c>
      <c r="AD232" s="287">
        <f t="shared" si="60"/>
      </c>
      <c r="AE232" s="287">
        <f t="shared" si="61"/>
      </c>
      <c r="AF232" s="287">
        <f t="shared" si="62"/>
      </c>
      <c r="AG232" s="287">
        <f t="shared" si="63"/>
      </c>
      <c r="AH232" s="287">
        <f t="shared" si="64"/>
      </c>
      <c r="AI232" s="287">
        <f t="shared" si="65"/>
      </c>
      <c r="AJ232" s="287">
        <f t="shared" si="66"/>
      </c>
      <c r="AK232" s="287">
        <f t="shared" si="67"/>
      </c>
      <c r="AL232" s="287">
        <f t="shared" si="68"/>
      </c>
      <c r="AM232" s="287">
        <f t="shared" si="69"/>
      </c>
      <c r="AN232" s="287">
        <f>IF(AND(COUNTA(#REF!,K232,M232)&lt;1,COUNTA(P232:W232)=2),"x","")</f>
      </c>
      <c r="AO232" s="105">
        <f t="shared" si="70"/>
      </c>
      <c r="AP232" s="183">
        <f t="shared" si="71"/>
      </c>
      <c r="AQ232" s="183"/>
    </row>
    <row r="233" spans="1:43" ht="20.25" customHeight="1">
      <c r="A233" s="103"/>
      <c r="L233" s="309"/>
      <c r="M233" s="26"/>
      <c r="N233" s="85"/>
      <c r="O233" s="85"/>
      <c r="W233" s="104"/>
      <c r="X233" s="267">
        <f t="shared" si="54"/>
      </c>
      <c r="Y233" s="287">
        <f t="shared" si="55"/>
      </c>
      <c r="Z233" s="287">
        <f t="shared" si="56"/>
      </c>
      <c r="AA233" s="287">
        <f t="shared" si="57"/>
      </c>
      <c r="AB233" s="287">
        <f t="shared" si="58"/>
      </c>
      <c r="AC233" s="287">
        <f t="shared" si="59"/>
      </c>
      <c r="AD233" s="287">
        <f t="shared" si="60"/>
      </c>
      <c r="AE233" s="287">
        <f t="shared" si="61"/>
      </c>
      <c r="AF233" s="287">
        <f t="shared" si="62"/>
      </c>
      <c r="AG233" s="287">
        <f t="shared" si="63"/>
      </c>
      <c r="AH233" s="287">
        <f t="shared" si="64"/>
      </c>
      <c r="AI233" s="287">
        <f t="shared" si="65"/>
      </c>
      <c r="AJ233" s="287">
        <f t="shared" si="66"/>
      </c>
      <c r="AK233" s="287">
        <f t="shared" si="67"/>
      </c>
      <c r="AL233" s="287">
        <f t="shared" si="68"/>
      </c>
      <c r="AM233" s="287">
        <f t="shared" si="69"/>
      </c>
      <c r="AN233" s="287">
        <f>IF(AND(COUNTA(#REF!,K233,M233)&lt;1,COUNTA(P233:W233)=2),"x","")</f>
      </c>
      <c r="AO233" s="105">
        <f t="shared" si="70"/>
      </c>
      <c r="AP233" s="183">
        <f t="shared" si="71"/>
      </c>
      <c r="AQ233" s="183"/>
    </row>
    <row r="234" spans="1:43" ht="20.25" customHeight="1">
      <c r="A234" s="103"/>
      <c r="L234" s="309"/>
      <c r="M234" s="26"/>
      <c r="N234" s="85"/>
      <c r="O234" s="85"/>
      <c r="W234" s="104"/>
      <c r="X234" s="267">
        <f t="shared" si="54"/>
      </c>
      <c r="Y234" s="287">
        <f t="shared" si="55"/>
      </c>
      <c r="Z234" s="287">
        <f t="shared" si="56"/>
      </c>
      <c r="AA234" s="287">
        <f t="shared" si="57"/>
      </c>
      <c r="AB234" s="287">
        <f t="shared" si="58"/>
      </c>
      <c r="AC234" s="287">
        <f t="shared" si="59"/>
      </c>
      <c r="AD234" s="287">
        <f t="shared" si="60"/>
      </c>
      <c r="AE234" s="287">
        <f t="shared" si="61"/>
      </c>
      <c r="AF234" s="287">
        <f t="shared" si="62"/>
      </c>
      <c r="AG234" s="287">
        <f t="shared" si="63"/>
      </c>
      <c r="AH234" s="287">
        <f t="shared" si="64"/>
      </c>
      <c r="AI234" s="287">
        <f t="shared" si="65"/>
      </c>
      <c r="AJ234" s="287">
        <f t="shared" si="66"/>
      </c>
      <c r="AK234" s="287">
        <f t="shared" si="67"/>
      </c>
      <c r="AL234" s="287">
        <f t="shared" si="68"/>
      </c>
      <c r="AM234" s="287">
        <f t="shared" si="69"/>
      </c>
      <c r="AN234" s="287">
        <f>IF(AND(COUNTA(#REF!,K234,M234)&lt;1,COUNTA(P234:W234)=2),"x","")</f>
      </c>
      <c r="AO234" s="105">
        <f t="shared" si="70"/>
      </c>
      <c r="AP234" s="183">
        <f t="shared" si="71"/>
      </c>
      <c r="AQ234" s="183"/>
    </row>
    <row r="235" spans="1:43" ht="20.25" customHeight="1">
      <c r="A235" s="103"/>
      <c r="L235" s="309"/>
      <c r="M235" s="26"/>
      <c r="N235" s="85"/>
      <c r="O235" s="85"/>
      <c r="W235" s="104"/>
      <c r="X235" s="267">
        <f t="shared" si="54"/>
      </c>
      <c r="Y235" s="287">
        <f t="shared" si="55"/>
      </c>
      <c r="Z235" s="287">
        <f t="shared" si="56"/>
      </c>
      <c r="AA235" s="287">
        <f t="shared" si="57"/>
      </c>
      <c r="AB235" s="287">
        <f t="shared" si="58"/>
      </c>
      <c r="AC235" s="287">
        <f t="shared" si="59"/>
      </c>
      <c r="AD235" s="287">
        <f t="shared" si="60"/>
      </c>
      <c r="AE235" s="287">
        <f t="shared" si="61"/>
      </c>
      <c r="AF235" s="287">
        <f t="shared" si="62"/>
      </c>
      <c r="AG235" s="287">
        <f t="shared" si="63"/>
      </c>
      <c r="AH235" s="287">
        <f t="shared" si="64"/>
      </c>
      <c r="AI235" s="287">
        <f t="shared" si="65"/>
      </c>
      <c r="AJ235" s="287">
        <f t="shared" si="66"/>
      </c>
      <c r="AK235" s="287">
        <f t="shared" si="67"/>
      </c>
      <c r="AL235" s="287">
        <f t="shared" si="68"/>
      </c>
      <c r="AM235" s="287">
        <f t="shared" si="69"/>
      </c>
      <c r="AN235" s="287">
        <f>IF(AND(COUNTA(#REF!,K235,M235)&lt;1,COUNTA(P235:W235)=2),"x","")</f>
      </c>
      <c r="AO235" s="105">
        <f t="shared" si="70"/>
      </c>
      <c r="AP235" s="183">
        <f t="shared" si="71"/>
      </c>
      <c r="AQ235" s="183"/>
    </row>
    <row r="236" spans="1:43" ht="20.25" customHeight="1">
      <c r="A236" s="103"/>
      <c r="L236" s="309"/>
      <c r="M236" s="26"/>
      <c r="N236" s="85"/>
      <c r="O236" s="85"/>
      <c r="W236" s="104"/>
      <c r="X236" s="267">
        <f t="shared" si="54"/>
      </c>
      <c r="Y236" s="287">
        <f t="shared" si="55"/>
      </c>
      <c r="Z236" s="287">
        <f t="shared" si="56"/>
      </c>
      <c r="AA236" s="287">
        <f t="shared" si="57"/>
      </c>
      <c r="AB236" s="287">
        <f t="shared" si="58"/>
      </c>
      <c r="AC236" s="287">
        <f t="shared" si="59"/>
      </c>
      <c r="AD236" s="287">
        <f t="shared" si="60"/>
      </c>
      <c r="AE236" s="287">
        <f t="shared" si="61"/>
      </c>
      <c r="AF236" s="287">
        <f t="shared" si="62"/>
      </c>
      <c r="AG236" s="287">
        <f t="shared" si="63"/>
      </c>
      <c r="AH236" s="287">
        <f t="shared" si="64"/>
      </c>
      <c r="AI236" s="287">
        <f t="shared" si="65"/>
      </c>
      <c r="AJ236" s="287">
        <f t="shared" si="66"/>
      </c>
      <c r="AK236" s="287">
        <f t="shared" si="67"/>
      </c>
      <c r="AL236" s="287">
        <f t="shared" si="68"/>
      </c>
      <c r="AM236" s="287">
        <f t="shared" si="69"/>
      </c>
      <c r="AN236" s="287">
        <f>IF(AND(COUNTA(#REF!,K236,M236)&lt;1,COUNTA(P236:W236)=2),"x","")</f>
      </c>
      <c r="AO236" s="105">
        <f t="shared" si="70"/>
      </c>
      <c r="AP236" s="183">
        <f t="shared" si="71"/>
      </c>
      <c r="AQ236" s="183"/>
    </row>
    <row r="237" spans="1:43" ht="20.25" customHeight="1">
      <c r="A237" s="103"/>
      <c r="L237" s="309"/>
      <c r="M237" s="26"/>
      <c r="N237" s="85"/>
      <c r="O237" s="85"/>
      <c r="W237" s="104"/>
      <c r="X237" s="267">
        <f t="shared" si="54"/>
      </c>
      <c r="Y237" s="287">
        <f t="shared" si="55"/>
      </c>
      <c r="Z237" s="287">
        <f t="shared" si="56"/>
      </c>
      <c r="AA237" s="287">
        <f t="shared" si="57"/>
      </c>
      <c r="AB237" s="287">
        <f t="shared" si="58"/>
      </c>
      <c r="AC237" s="287">
        <f t="shared" si="59"/>
      </c>
      <c r="AD237" s="287">
        <f t="shared" si="60"/>
      </c>
      <c r="AE237" s="287">
        <f t="shared" si="61"/>
      </c>
      <c r="AF237" s="287">
        <f t="shared" si="62"/>
      </c>
      <c r="AG237" s="287">
        <f t="shared" si="63"/>
      </c>
      <c r="AH237" s="287">
        <f t="shared" si="64"/>
      </c>
      <c r="AI237" s="287">
        <f t="shared" si="65"/>
      </c>
      <c r="AJ237" s="287">
        <f t="shared" si="66"/>
      </c>
      <c r="AK237" s="287">
        <f t="shared" si="67"/>
      </c>
      <c r="AL237" s="287">
        <f t="shared" si="68"/>
      </c>
      <c r="AM237" s="287">
        <f t="shared" si="69"/>
      </c>
      <c r="AN237" s="287">
        <f>IF(AND(COUNTA(#REF!,K237,M237)&lt;1,COUNTA(P237:W237)=2),"x","")</f>
      </c>
      <c r="AO237" s="105">
        <f t="shared" si="70"/>
      </c>
      <c r="AP237" s="183">
        <f t="shared" si="71"/>
      </c>
      <c r="AQ237" s="183"/>
    </row>
    <row r="238" spans="1:43" ht="20.25" customHeight="1">
      <c r="A238" s="103"/>
      <c r="L238" s="309"/>
      <c r="M238" s="26"/>
      <c r="N238" s="85"/>
      <c r="O238" s="85"/>
      <c r="W238" s="104"/>
      <c r="X238" s="267">
        <f t="shared" si="54"/>
      </c>
      <c r="Y238" s="287">
        <f t="shared" si="55"/>
      </c>
      <c r="Z238" s="287">
        <f t="shared" si="56"/>
      </c>
      <c r="AA238" s="287">
        <f t="shared" si="57"/>
      </c>
      <c r="AB238" s="287">
        <f t="shared" si="58"/>
      </c>
      <c r="AC238" s="287">
        <f t="shared" si="59"/>
      </c>
      <c r="AD238" s="287">
        <f t="shared" si="60"/>
      </c>
      <c r="AE238" s="287">
        <f t="shared" si="61"/>
      </c>
      <c r="AF238" s="287">
        <f t="shared" si="62"/>
      </c>
      <c r="AG238" s="287">
        <f t="shared" si="63"/>
      </c>
      <c r="AH238" s="287">
        <f t="shared" si="64"/>
      </c>
      <c r="AI238" s="287">
        <f t="shared" si="65"/>
      </c>
      <c r="AJ238" s="287">
        <f t="shared" si="66"/>
      </c>
      <c r="AK238" s="287">
        <f t="shared" si="67"/>
      </c>
      <c r="AL238" s="287">
        <f t="shared" si="68"/>
      </c>
      <c r="AM238" s="287">
        <f t="shared" si="69"/>
      </c>
      <c r="AN238" s="287">
        <f>IF(AND(COUNTA(#REF!,K238,M238)&lt;1,COUNTA(P238:W238)=2),"x","")</f>
      </c>
      <c r="AO238" s="105">
        <f t="shared" si="70"/>
      </c>
      <c r="AP238" s="183">
        <f t="shared" si="71"/>
      </c>
      <c r="AQ238" s="183"/>
    </row>
    <row r="239" spans="1:43" ht="20.25" customHeight="1">
      <c r="A239" s="103"/>
      <c r="L239" s="309"/>
      <c r="M239" s="26"/>
      <c r="N239" s="85"/>
      <c r="O239" s="85"/>
      <c r="W239" s="104"/>
      <c r="X239" s="267">
        <f t="shared" si="54"/>
      </c>
      <c r="Y239" s="287">
        <f t="shared" si="55"/>
      </c>
      <c r="Z239" s="287">
        <f t="shared" si="56"/>
      </c>
      <c r="AA239" s="287">
        <f t="shared" si="57"/>
      </c>
      <c r="AB239" s="287">
        <f t="shared" si="58"/>
      </c>
      <c r="AC239" s="287">
        <f t="shared" si="59"/>
      </c>
      <c r="AD239" s="287">
        <f t="shared" si="60"/>
      </c>
      <c r="AE239" s="287">
        <f t="shared" si="61"/>
      </c>
      <c r="AF239" s="287">
        <f t="shared" si="62"/>
      </c>
      <c r="AG239" s="287">
        <f t="shared" si="63"/>
      </c>
      <c r="AH239" s="287">
        <f t="shared" si="64"/>
      </c>
      <c r="AI239" s="287">
        <f t="shared" si="65"/>
      </c>
      <c r="AJ239" s="287">
        <f t="shared" si="66"/>
      </c>
      <c r="AK239" s="287">
        <f t="shared" si="67"/>
      </c>
      <c r="AL239" s="287">
        <f t="shared" si="68"/>
      </c>
      <c r="AM239" s="287">
        <f t="shared" si="69"/>
      </c>
      <c r="AN239" s="287">
        <f>IF(AND(COUNTA(#REF!,K239,M239)&lt;1,COUNTA(P239:W239)=2),"x","")</f>
      </c>
      <c r="AO239" s="105">
        <f t="shared" si="70"/>
      </c>
      <c r="AP239" s="183">
        <f t="shared" si="71"/>
      </c>
      <c r="AQ239" s="183"/>
    </row>
    <row r="240" spans="1:43" ht="20.25" customHeight="1">
      <c r="A240" s="103"/>
      <c r="L240" s="309"/>
      <c r="M240" s="26"/>
      <c r="N240" s="85"/>
      <c r="O240" s="85"/>
      <c r="W240" s="104"/>
      <c r="X240" s="267">
        <f t="shared" si="54"/>
      </c>
      <c r="Y240" s="287">
        <f t="shared" si="55"/>
      </c>
      <c r="Z240" s="287">
        <f t="shared" si="56"/>
      </c>
      <c r="AA240" s="287">
        <f t="shared" si="57"/>
      </c>
      <c r="AB240" s="287">
        <f t="shared" si="58"/>
      </c>
      <c r="AC240" s="287">
        <f t="shared" si="59"/>
      </c>
      <c r="AD240" s="287">
        <f t="shared" si="60"/>
      </c>
      <c r="AE240" s="287">
        <f t="shared" si="61"/>
      </c>
      <c r="AF240" s="287">
        <f t="shared" si="62"/>
      </c>
      <c r="AG240" s="287">
        <f t="shared" si="63"/>
      </c>
      <c r="AH240" s="287">
        <f t="shared" si="64"/>
      </c>
      <c r="AI240" s="287">
        <f t="shared" si="65"/>
      </c>
      <c r="AJ240" s="287">
        <f t="shared" si="66"/>
      </c>
      <c r="AK240" s="287">
        <f t="shared" si="67"/>
      </c>
      <c r="AL240" s="287">
        <f t="shared" si="68"/>
      </c>
      <c r="AM240" s="287">
        <f t="shared" si="69"/>
      </c>
      <c r="AN240" s="287">
        <f>IF(AND(COUNTA(#REF!,K240,M240)&lt;1,COUNTA(P240:W240)=2),"x","")</f>
      </c>
      <c r="AO240" s="105">
        <f t="shared" si="70"/>
      </c>
      <c r="AP240" s="183">
        <f t="shared" si="71"/>
      </c>
      <c r="AQ240" s="183"/>
    </row>
    <row r="241" spans="1:43" ht="20.25" customHeight="1">
      <c r="A241" s="103"/>
      <c r="L241" s="309"/>
      <c r="M241" s="26"/>
      <c r="N241" s="85"/>
      <c r="O241" s="85"/>
      <c r="W241" s="104"/>
      <c r="X241" s="267">
        <f t="shared" si="54"/>
      </c>
      <c r="Y241" s="287">
        <f t="shared" si="55"/>
      </c>
      <c r="Z241" s="287">
        <f t="shared" si="56"/>
      </c>
      <c r="AA241" s="287">
        <f t="shared" si="57"/>
      </c>
      <c r="AB241" s="287">
        <f t="shared" si="58"/>
      </c>
      <c r="AC241" s="287">
        <f t="shared" si="59"/>
      </c>
      <c r="AD241" s="287">
        <f t="shared" si="60"/>
      </c>
      <c r="AE241" s="287">
        <f t="shared" si="61"/>
      </c>
      <c r="AF241" s="287">
        <f t="shared" si="62"/>
      </c>
      <c r="AG241" s="287">
        <f t="shared" si="63"/>
      </c>
      <c r="AH241" s="287">
        <f t="shared" si="64"/>
      </c>
      <c r="AI241" s="287">
        <f t="shared" si="65"/>
      </c>
      <c r="AJ241" s="287">
        <f t="shared" si="66"/>
      </c>
      <c r="AK241" s="287">
        <f t="shared" si="67"/>
      </c>
      <c r="AL241" s="287">
        <f t="shared" si="68"/>
      </c>
      <c r="AM241" s="287">
        <f t="shared" si="69"/>
      </c>
      <c r="AN241" s="287">
        <f>IF(AND(COUNTA(#REF!,K241,M241)&lt;1,COUNTA(P241:W241)=2),"x","")</f>
      </c>
      <c r="AO241" s="105">
        <f t="shared" si="70"/>
      </c>
      <c r="AP241" s="183">
        <f t="shared" si="71"/>
      </c>
      <c r="AQ241" s="183"/>
    </row>
    <row r="242" spans="1:43" ht="20.25" customHeight="1">
      <c r="A242" s="103"/>
      <c r="L242" s="309"/>
      <c r="M242" s="26"/>
      <c r="N242" s="85"/>
      <c r="O242" s="85"/>
      <c r="W242" s="104"/>
      <c r="X242" s="267">
        <f t="shared" si="54"/>
      </c>
      <c r="Y242" s="287">
        <f t="shared" si="55"/>
      </c>
      <c r="Z242" s="287">
        <f t="shared" si="56"/>
      </c>
      <c r="AA242" s="287">
        <f t="shared" si="57"/>
      </c>
      <c r="AB242" s="287">
        <f t="shared" si="58"/>
      </c>
      <c r="AC242" s="287">
        <f t="shared" si="59"/>
      </c>
      <c r="AD242" s="287">
        <f t="shared" si="60"/>
      </c>
      <c r="AE242" s="287">
        <f t="shared" si="61"/>
      </c>
      <c r="AF242" s="287">
        <f t="shared" si="62"/>
      </c>
      <c r="AG242" s="287">
        <f t="shared" si="63"/>
      </c>
      <c r="AH242" s="287">
        <f t="shared" si="64"/>
      </c>
      <c r="AI242" s="287">
        <f t="shared" si="65"/>
      </c>
      <c r="AJ242" s="287">
        <f t="shared" si="66"/>
      </c>
      <c r="AK242" s="287">
        <f t="shared" si="67"/>
      </c>
      <c r="AL242" s="287">
        <f t="shared" si="68"/>
      </c>
      <c r="AM242" s="287">
        <f t="shared" si="69"/>
      </c>
      <c r="AN242" s="287">
        <f>IF(AND(COUNTA(#REF!,K242,M242)&lt;1,COUNTA(P242:W242)=2),"x","")</f>
      </c>
      <c r="AO242" s="105">
        <f t="shared" si="70"/>
      </c>
      <c r="AP242" s="183">
        <f t="shared" si="71"/>
      </c>
      <c r="AQ242" s="183"/>
    </row>
    <row r="243" spans="1:43" ht="20.25" customHeight="1">
      <c r="A243" s="103"/>
      <c r="L243" s="309"/>
      <c r="M243" s="26"/>
      <c r="N243" s="85"/>
      <c r="O243" s="85"/>
      <c r="W243" s="104"/>
      <c r="X243" s="267">
        <f t="shared" si="54"/>
      </c>
      <c r="Y243" s="287">
        <f t="shared" si="55"/>
      </c>
      <c r="Z243" s="287">
        <f t="shared" si="56"/>
      </c>
      <c r="AA243" s="287">
        <f t="shared" si="57"/>
      </c>
      <c r="AB243" s="287">
        <f t="shared" si="58"/>
      </c>
      <c r="AC243" s="287">
        <f t="shared" si="59"/>
      </c>
      <c r="AD243" s="287">
        <f t="shared" si="60"/>
      </c>
      <c r="AE243" s="287">
        <f t="shared" si="61"/>
      </c>
      <c r="AF243" s="287">
        <f t="shared" si="62"/>
      </c>
      <c r="AG243" s="287">
        <f t="shared" si="63"/>
      </c>
      <c r="AH243" s="287">
        <f t="shared" si="64"/>
      </c>
      <c r="AI243" s="287">
        <f t="shared" si="65"/>
      </c>
      <c r="AJ243" s="287">
        <f t="shared" si="66"/>
      </c>
      <c r="AK243" s="287">
        <f t="shared" si="67"/>
      </c>
      <c r="AL243" s="287">
        <f t="shared" si="68"/>
      </c>
      <c r="AM243" s="287">
        <f t="shared" si="69"/>
      </c>
      <c r="AN243" s="287">
        <f>IF(AND(COUNTA(#REF!,K243,M243)&lt;1,COUNTA(P243:W243)=2),"x","")</f>
      </c>
      <c r="AO243" s="105">
        <f t="shared" si="70"/>
      </c>
      <c r="AP243" s="183">
        <f t="shared" si="71"/>
      </c>
      <c r="AQ243" s="183"/>
    </row>
    <row r="244" spans="25:43" ht="30" customHeight="1">
      <c r="Y244" s="287">
        <f t="shared" si="55"/>
      </c>
      <c r="Z244" s="287">
        <f t="shared" si="56"/>
      </c>
      <c r="AA244" s="287">
        <f t="shared" si="57"/>
      </c>
      <c r="AB244" s="287">
        <f t="shared" si="58"/>
      </c>
      <c r="AC244" s="287">
        <f t="shared" si="59"/>
      </c>
      <c r="AD244" s="287">
        <f t="shared" si="60"/>
      </c>
      <c r="AE244" s="287">
        <f t="shared" si="61"/>
      </c>
      <c r="AF244" s="287">
        <f t="shared" si="62"/>
      </c>
      <c r="AG244" s="287">
        <f t="shared" si="63"/>
      </c>
      <c r="AH244" s="287">
        <f t="shared" si="64"/>
      </c>
      <c r="AI244" s="287">
        <f t="shared" si="65"/>
      </c>
      <c r="AJ244" s="287">
        <f t="shared" si="66"/>
      </c>
      <c r="AK244" s="287">
        <f t="shared" si="67"/>
      </c>
      <c r="AL244" s="287">
        <f t="shared" si="68"/>
      </c>
      <c r="AM244" s="287">
        <f t="shared" si="69"/>
      </c>
      <c r="AN244" s="287">
        <f>IF(AND(COUNTA(#REF!,K244,M244)&lt;1,COUNTA(P244:W244)=2),"x","")</f>
      </c>
      <c r="AO244" s="105">
        <f t="shared" si="70"/>
      </c>
      <c r="AP244" s="183">
        <f t="shared" si="71"/>
      </c>
      <c r="AQ244" s="183"/>
    </row>
    <row r="245" spans="25:43" ht="30" customHeight="1">
      <c r="Y245" s="287">
        <f t="shared" si="55"/>
      </c>
      <c r="Z245" s="287">
        <f t="shared" si="56"/>
      </c>
      <c r="AA245" s="287">
        <f t="shared" si="57"/>
      </c>
      <c r="AB245" s="287">
        <f t="shared" si="58"/>
      </c>
      <c r="AC245" s="287">
        <f t="shared" si="59"/>
      </c>
      <c r="AD245" s="287">
        <f t="shared" si="60"/>
      </c>
      <c r="AE245" s="287">
        <f t="shared" si="61"/>
      </c>
      <c r="AF245" s="287">
        <f t="shared" si="62"/>
      </c>
      <c r="AG245" s="287">
        <f t="shared" si="63"/>
      </c>
      <c r="AH245" s="287">
        <f t="shared" si="64"/>
      </c>
      <c r="AI245" s="287">
        <f t="shared" si="65"/>
      </c>
      <c r="AJ245" s="287">
        <f t="shared" si="66"/>
      </c>
      <c r="AK245" s="287">
        <f t="shared" si="67"/>
      </c>
      <c r="AL245" s="287">
        <f t="shared" si="68"/>
      </c>
      <c r="AM245" s="287">
        <f t="shared" si="69"/>
      </c>
      <c r="AN245" s="287">
        <f>IF(AND(COUNTA(#REF!,K245,M245)&lt;1,COUNTA(P245:W245)=2),"x","")</f>
      </c>
      <c r="AO245" s="105">
        <f t="shared" si="70"/>
      </c>
      <c r="AP245" s="183">
        <f t="shared" si="71"/>
      </c>
      <c r="AQ245" s="183"/>
    </row>
    <row r="246" spans="25:43" ht="30" customHeight="1">
      <c r="Y246" s="287">
        <f t="shared" si="55"/>
      </c>
      <c r="Z246" s="287">
        <f t="shared" si="56"/>
      </c>
      <c r="AA246" s="287">
        <f t="shared" si="57"/>
      </c>
      <c r="AB246" s="287">
        <f t="shared" si="58"/>
      </c>
      <c r="AC246" s="287">
        <f t="shared" si="59"/>
      </c>
      <c r="AD246" s="287">
        <f t="shared" si="60"/>
      </c>
      <c r="AE246" s="287">
        <f t="shared" si="61"/>
      </c>
      <c r="AF246" s="287">
        <f t="shared" si="62"/>
      </c>
      <c r="AG246" s="287">
        <f t="shared" si="63"/>
      </c>
      <c r="AH246" s="287">
        <f t="shared" si="64"/>
      </c>
      <c r="AI246" s="287">
        <f t="shared" si="65"/>
      </c>
      <c r="AJ246" s="287">
        <f t="shared" si="66"/>
      </c>
      <c r="AK246" s="287">
        <f t="shared" si="67"/>
      </c>
      <c r="AL246" s="287">
        <f t="shared" si="68"/>
      </c>
      <c r="AM246" s="287">
        <f t="shared" si="69"/>
      </c>
      <c r="AN246" s="287">
        <f>IF(AND(COUNTA(#REF!,K246,M246)&lt;1,COUNTA(P246:W246)=2),"x","")</f>
      </c>
      <c r="AO246" s="105">
        <f t="shared" si="70"/>
      </c>
      <c r="AP246" s="183">
        <f t="shared" si="71"/>
      </c>
      <c r="AQ246" s="183"/>
    </row>
    <row r="247" spans="25:43" ht="30" customHeight="1">
      <c r="Y247" s="287">
        <f t="shared" si="55"/>
      </c>
      <c r="Z247" s="287">
        <f t="shared" si="56"/>
      </c>
      <c r="AA247" s="287">
        <f t="shared" si="57"/>
      </c>
      <c r="AB247" s="287">
        <f t="shared" si="58"/>
      </c>
      <c r="AC247" s="287">
        <f t="shared" si="59"/>
      </c>
      <c r="AD247" s="287">
        <f t="shared" si="60"/>
      </c>
      <c r="AE247" s="287">
        <f t="shared" si="61"/>
      </c>
      <c r="AF247" s="287">
        <f t="shared" si="62"/>
      </c>
      <c r="AG247" s="287">
        <f t="shared" si="63"/>
      </c>
      <c r="AH247" s="287">
        <f t="shared" si="64"/>
      </c>
      <c r="AI247" s="287">
        <f t="shared" si="65"/>
      </c>
      <c r="AJ247" s="287">
        <f t="shared" si="66"/>
      </c>
      <c r="AK247" s="287">
        <f t="shared" si="67"/>
      </c>
      <c r="AL247" s="287">
        <f t="shared" si="68"/>
      </c>
      <c r="AM247" s="287">
        <f t="shared" si="69"/>
      </c>
      <c r="AN247" s="287">
        <f>IF(AND(COUNTA(#REF!,K247,M247)&lt;1,COUNTA(P247:W247)=2),"x","")</f>
      </c>
      <c r="AO247" s="105">
        <f t="shared" si="70"/>
      </c>
      <c r="AP247" s="183">
        <f t="shared" si="71"/>
      </c>
      <c r="AQ247" s="183"/>
    </row>
    <row r="248" spans="25:43" ht="30" customHeight="1">
      <c r="Y248" s="287">
        <f t="shared" si="55"/>
      </c>
      <c r="Z248" s="287">
        <f t="shared" si="56"/>
      </c>
      <c r="AA248" s="287">
        <f t="shared" si="57"/>
      </c>
      <c r="AB248" s="287">
        <f t="shared" si="58"/>
      </c>
      <c r="AC248" s="287">
        <f t="shared" si="59"/>
      </c>
      <c r="AD248" s="287">
        <f t="shared" si="60"/>
      </c>
      <c r="AE248" s="287">
        <f t="shared" si="61"/>
      </c>
      <c r="AF248" s="287">
        <f t="shared" si="62"/>
      </c>
      <c r="AG248" s="287">
        <f t="shared" si="63"/>
      </c>
      <c r="AH248" s="287">
        <f t="shared" si="64"/>
      </c>
      <c r="AI248" s="287">
        <f t="shared" si="65"/>
      </c>
      <c r="AJ248" s="287">
        <f t="shared" si="66"/>
      </c>
      <c r="AK248" s="287">
        <f t="shared" si="67"/>
      </c>
      <c r="AL248" s="287">
        <f t="shared" si="68"/>
      </c>
      <c r="AM248" s="287">
        <f t="shared" si="69"/>
      </c>
      <c r="AN248" s="287">
        <f>IF(AND(COUNTA(#REF!,K248,M248)&lt;1,COUNTA(P248:W248)=2),"x","")</f>
      </c>
      <c r="AO248" s="105">
        <f t="shared" si="70"/>
      </c>
      <c r="AP248" s="183">
        <f t="shared" si="71"/>
      </c>
      <c r="AQ248" s="183"/>
    </row>
    <row r="249" spans="25:43" ht="30" customHeight="1">
      <c r="Y249" s="287">
        <f t="shared" si="55"/>
      </c>
      <c r="Z249" s="287">
        <f t="shared" si="56"/>
      </c>
      <c r="AA249" s="287">
        <f t="shared" si="57"/>
      </c>
      <c r="AB249" s="287">
        <f t="shared" si="58"/>
      </c>
      <c r="AC249" s="287">
        <f t="shared" si="59"/>
      </c>
      <c r="AD249" s="287">
        <f t="shared" si="60"/>
      </c>
      <c r="AE249" s="287">
        <f t="shared" si="61"/>
      </c>
      <c r="AF249" s="287">
        <f t="shared" si="62"/>
      </c>
      <c r="AG249" s="287">
        <f t="shared" si="63"/>
      </c>
      <c r="AH249" s="287">
        <f t="shared" si="64"/>
      </c>
      <c r="AI249" s="287">
        <f t="shared" si="65"/>
      </c>
      <c r="AJ249" s="287">
        <f t="shared" si="66"/>
      </c>
      <c r="AK249" s="287">
        <f t="shared" si="67"/>
      </c>
      <c r="AL249" s="287">
        <f t="shared" si="68"/>
      </c>
      <c r="AM249" s="287">
        <f t="shared" si="69"/>
      </c>
      <c r="AN249" s="287">
        <f>IF(AND(COUNTA(#REF!,K249,M249)&lt;1,COUNTA(P249:W249)=2),"x","")</f>
      </c>
      <c r="AO249" s="105">
        <f t="shared" si="70"/>
      </c>
      <c r="AP249" s="183">
        <f t="shared" si="71"/>
      </c>
      <c r="AQ249" s="183"/>
    </row>
    <row r="250" spans="25:43" ht="30" customHeight="1">
      <c r="Y250" s="287">
        <f t="shared" si="55"/>
      </c>
      <c r="Z250" s="287">
        <f t="shared" si="56"/>
      </c>
      <c r="AA250" s="287">
        <f t="shared" si="57"/>
      </c>
      <c r="AB250" s="287">
        <f t="shared" si="58"/>
      </c>
      <c r="AC250" s="287">
        <f t="shared" si="59"/>
      </c>
      <c r="AD250" s="287">
        <f t="shared" si="60"/>
      </c>
      <c r="AE250" s="287">
        <f t="shared" si="61"/>
      </c>
      <c r="AF250" s="287">
        <f t="shared" si="62"/>
      </c>
      <c r="AG250" s="287">
        <f t="shared" si="63"/>
      </c>
      <c r="AH250" s="287">
        <f t="shared" si="64"/>
      </c>
      <c r="AI250" s="287">
        <f t="shared" si="65"/>
      </c>
      <c r="AJ250" s="287">
        <f t="shared" si="66"/>
      </c>
      <c r="AK250" s="287">
        <f t="shared" si="67"/>
      </c>
      <c r="AL250" s="287">
        <f t="shared" si="68"/>
      </c>
      <c r="AM250" s="287">
        <f t="shared" si="69"/>
      </c>
      <c r="AN250" s="287">
        <f>IF(AND(COUNTA(#REF!,K250,M250)&lt;1,COUNTA(P250:W250)=2),"x","")</f>
      </c>
      <c r="AO250" s="105">
        <f t="shared" si="70"/>
      </c>
      <c r="AP250" s="183">
        <f t="shared" si="71"/>
      </c>
      <c r="AQ250" s="183"/>
    </row>
    <row r="251" spans="25:43" ht="30" customHeight="1">
      <c r="Y251" s="287">
        <f t="shared" si="55"/>
      </c>
      <c r="Z251" s="287">
        <f t="shared" si="56"/>
      </c>
      <c r="AA251" s="287">
        <f t="shared" si="57"/>
      </c>
      <c r="AB251" s="287">
        <f t="shared" si="58"/>
      </c>
      <c r="AC251" s="287">
        <f t="shared" si="59"/>
      </c>
      <c r="AD251" s="287">
        <f t="shared" si="60"/>
      </c>
      <c r="AE251" s="287">
        <f t="shared" si="61"/>
      </c>
      <c r="AF251" s="287">
        <f t="shared" si="62"/>
      </c>
      <c r="AG251" s="287">
        <f t="shared" si="63"/>
      </c>
      <c r="AH251" s="287">
        <f t="shared" si="64"/>
      </c>
      <c r="AI251" s="287">
        <f t="shared" si="65"/>
      </c>
      <c r="AJ251" s="287">
        <f t="shared" si="66"/>
      </c>
      <c r="AK251" s="287">
        <f t="shared" si="67"/>
      </c>
      <c r="AL251" s="287">
        <f t="shared" si="68"/>
      </c>
      <c r="AM251" s="287">
        <f t="shared" si="69"/>
      </c>
      <c r="AN251" s="287">
        <f>IF(AND(COUNTA(#REF!,K251,M251)&lt;1,COUNTA(P251:W251)=2),"x","")</f>
      </c>
      <c r="AO251" s="105">
        <f t="shared" si="70"/>
      </c>
      <c r="AP251" s="183">
        <f t="shared" si="71"/>
      </c>
      <c r="AQ251" s="183"/>
    </row>
    <row r="252" spans="25:43" ht="30" customHeight="1">
      <c r="Y252" s="287">
        <f t="shared" si="55"/>
      </c>
      <c r="Z252" s="287">
        <f t="shared" si="56"/>
      </c>
      <c r="AA252" s="287">
        <f t="shared" si="57"/>
      </c>
      <c r="AB252" s="287">
        <f t="shared" si="58"/>
      </c>
      <c r="AC252" s="287">
        <f t="shared" si="59"/>
      </c>
      <c r="AD252" s="287">
        <f t="shared" si="60"/>
      </c>
      <c r="AE252" s="287">
        <f t="shared" si="61"/>
      </c>
      <c r="AF252" s="287">
        <f t="shared" si="62"/>
      </c>
      <c r="AG252" s="287">
        <f t="shared" si="63"/>
      </c>
      <c r="AH252" s="287">
        <f t="shared" si="64"/>
      </c>
      <c r="AI252" s="287">
        <f t="shared" si="65"/>
      </c>
      <c r="AJ252" s="287">
        <f t="shared" si="66"/>
      </c>
      <c r="AK252" s="287">
        <f t="shared" si="67"/>
      </c>
      <c r="AL252" s="287">
        <f t="shared" si="68"/>
      </c>
      <c r="AM252" s="287">
        <f t="shared" si="69"/>
      </c>
      <c r="AN252" s="287">
        <f>IF(AND(COUNTA(#REF!,K252,M252)&lt;1,COUNTA(P252:W252)=2),"x","")</f>
      </c>
      <c r="AO252" s="105">
        <f t="shared" si="70"/>
      </c>
      <c r="AP252" s="183">
        <f t="shared" si="71"/>
      </c>
      <c r="AQ252" s="183"/>
    </row>
    <row r="253" spans="25:43" ht="30" customHeight="1">
      <c r="Y253" s="287">
        <f t="shared" si="55"/>
      </c>
      <c r="Z253" s="287">
        <f t="shared" si="56"/>
      </c>
      <c r="AA253" s="287">
        <f t="shared" si="57"/>
      </c>
      <c r="AB253" s="287">
        <f t="shared" si="58"/>
      </c>
      <c r="AC253" s="287">
        <f t="shared" si="59"/>
      </c>
      <c r="AD253" s="287">
        <f t="shared" si="60"/>
      </c>
      <c r="AE253" s="287">
        <f t="shared" si="61"/>
      </c>
      <c r="AF253" s="287">
        <f t="shared" si="62"/>
      </c>
      <c r="AG253" s="287">
        <f t="shared" si="63"/>
      </c>
      <c r="AH253" s="287">
        <f t="shared" si="64"/>
      </c>
      <c r="AI253" s="287">
        <f t="shared" si="65"/>
      </c>
      <c r="AJ253" s="287">
        <f t="shared" si="66"/>
      </c>
      <c r="AK253" s="287">
        <f t="shared" si="67"/>
      </c>
      <c r="AL253" s="287">
        <f t="shared" si="68"/>
      </c>
      <c r="AM253" s="287">
        <f t="shared" si="69"/>
      </c>
      <c r="AN253" s="287">
        <f>IF(AND(COUNTA(#REF!,K253,M253)&lt;1,COUNTA(P253:W253)=2),"x","")</f>
      </c>
      <c r="AO253" s="105">
        <f t="shared" si="70"/>
      </c>
      <c r="AP253" s="183">
        <f t="shared" si="71"/>
      </c>
      <c r="AQ253" s="183"/>
    </row>
    <row r="254" spans="25:43" ht="30" customHeight="1">
      <c r="Y254" s="287">
        <f t="shared" si="55"/>
      </c>
      <c r="Z254" s="287">
        <f t="shared" si="56"/>
      </c>
      <c r="AA254" s="287">
        <f t="shared" si="57"/>
      </c>
      <c r="AB254" s="287">
        <f t="shared" si="58"/>
      </c>
      <c r="AC254" s="287">
        <f t="shared" si="59"/>
      </c>
      <c r="AD254" s="287">
        <f t="shared" si="60"/>
      </c>
      <c r="AE254" s="287">
        <f t="shared" si="61"/>
      </c>
      <c r="AF254" s="287">
        <f t="shared" si="62"/>
      </c>
      <c r="AG254" s="287">
        <f t="shared" si="63"/>
      </c>
      <c r="AH254" s="287">
        <f t="shared" si="64"/>
      </c>
      <c r="AI254" s="287">
        <f t="shared" si="65"/>
      </c>
      <c r="AJ254" s="287">
        <f t="shared" si="66"/>
      </c>
      <c r="AK254" s="287">
        <f t="shared" si="67"/>
      </c>
      <c r="AL254" s="287">
        <f t="shared" si="68"/>
      </c>
      <c r="AM254" s="287">
        <f t="shared" si="69"/>
      </c>
      <c r="AN254" s="287">
        <f>IF(AND(COUNTA(#REF!,K254,M254)&lt;1,COUNTA(P254:W254)=2),"x","")</f>
      </c>
      <c r="AO254" s="105">
        <f t="shared" si="70"/>
      </c>
      <c r="AP254" s="183">
        <f t="shared" si="71"/>
      </c>
      <c r="AQ254" s="183"/>
    </row>
    <row r="255" spans="25:43" ht="30" customHeight="1">
      <c r="Y255" s="287">
        <f t="shared" si="55"/>
      </c>
      <c r="Z255" s="287">
        <f t="shared" si="56"/>
      </c>
      <c r="AA255" s="287">
        <f t="shared" si="57"/>
      </c>
      <c r="AB255" s="287">
        <f t="shared" si="58"/>
      </c>
      <c r="AC255" s="287">
        <f t="shared" si="59"/>
      </c>
      <c r="AD255" s="287">
        <f t="shared" si="60"/>
      </c>
      <c r="AE255" s="287">
        <f t="shared" si="61"/>
      </c>
      <c r="AF255" s="287">
        <f t="shared" si="62"/>
      </c>
      <c r="AG255" s="287">
        <f t="shared" si="63"/>
      </c>
      <c r="AH255" s="287">
        <f t="shared" si="64"/>
      </c>
      <c r="AI255" s="287">
        <f t="shared" si="65"/>
      </c>
      <c r="AJ255" s="287">
        <f t="shared" si="66"/>
      </c>
      <c r="AK255" s="287">
        <f t="shared" si="67"/>
      </c>
      <c r="AL255" s="287">
        <f t="shared" si="68"/>
      </c>
      <c r="AM255" s="287">
        <f t="shared" si="69"/>
      </c>
      <c r="AN255" s="287">
        <f>IF(AND(COUNTA(#REF!,K255,M255)&lt;1,COUNTA(P255:W255)=2),"x","")</f>
      </c>
      <c r="AO255" s="105">
        <f t="shared" si="70"/>
      </c>
      <c r="AP255" s="183">
        <f t="shared" si="71"/>
      </c>
      <c r="AQ255" s="183"/>
    </row>
    <row r="256" spans="25:43" ht="30" customHeight="1">
      <c r="Y256" s="287">
        <f t="shared" si="55"/>
      </c>
      <c r="Z256" s="287">
        <f t="shared" si="56"/>
      </c>
      <c r="AA256" s="287">
        <f t="shared" si="57"/>
      </c>
      <c r="AB256" s="287">
        <f t="shared" si="58"/>
      </c>
      <c r="AC256" s="287">
        <f t="shared" si="59"/>
      </c>
      <c r="AD256" s="287">
        <f t="shared" si="60"/>
      </c>
      <c r="AE256" s="287">
        <f t="shared" si="61"/>
      </c>
      <c r="AF256" s="287">
        <f t="shared" si="62"/>
      </c>
      <c r="AG256" s="287">
        <f t="shared" si="63"/>
      </c>
      <c r="AH256" s="287">
        <f t="shared" si="64"/>
      </c>
      <c r="AI256" s="287">
        <f t="shared" si="65"/>
      </c>
      <c r="AJ256" s="287">
        <f t="shared" si="66"/>
      </c>
      <c r="AK256" s="287">
        <f t="shared" si="67"/>
      </c>
      <c r="AL256" s="287">
        <f t="shared" si="68"/>
      </c>
      <c r="AM256" s="287">
        <f t="shared" si="69"/>
      </c>
      <c r="AN256" s="287">
        <f>IF(AND(COUNTA(#REF!,K256,M256)&lt;1,COUNTA(P256:W256)=2),"x","")</f>
      </c>
      <c r="AO256" s="105">
        <f t="shared" si="70"/>
      </c>
      <c r="AP256" s="183">
        <f t="shared" si="71"/>
      </c>
      <c r="AQ256" s="183"/>
    </row>
    <row r="257" spans="25:43" ht="30" customHeight="1">
      <c r="Y257" s="287">
        <f t="shared" si="55"/>
      </c>
      <c r="Z257" s="287">
        <f t="shared" si="56"/>
      </c>
      <c r="AA257" s="287">
        <f t="shared" si="57"/>
      </c>
      <c r="AB257" s="287">
        <f t="shared" si="58"/>
      </c>
      <c r="AC257" s="287">
        <f t="shared" si="59"/>
      </c>
      <c r="AD257" s="287">
        <f t="shared" si="60"/>
      </c>
      <c r="AE257" s="287">
        <f t="shared" si="61"/>
      </c>
      <c r="AF257" s="287">
        <f t="shared" si="62"/>
      </c>
      <c r="AG257" s="287">
        <f t="shared" si="63"/>
      </c>
      <c r="AH257" s="287">
        <f t="shared" si="64"/>
      </c>
      <c r="AI257" s="287">
        <f t="shared" si="65"/>
      </c>
      <c r="AJ257" s="287">
        <f t="shared" si="66"/>
      </c>
      <c r="AK257" s="287">
        <f t="shared" si="67"/>
      </c>
      <c r="AL257" s="287">
        <f t="shared" si="68"/>
      </c>
      <c r="AM257" s="287">
        <f t="shared" si="69"/>
      </c>
      <c r="AN257" s="287">
        <f>IF(AND(COUNTA(#REF!,K257,M257)&lt;1,COUNTA(P257:W257)=2),"x","")</f>
      </c>
      <c r="AO257" s="105">
        <f t="shared" si="70"/>
      </c>
      <c r="AP257" s="183">
        <f t="shared" si="71"/>
      </c>
      <c r="AQ257" s="183"/>
    </row>
    <row r="258" spans="25:43" ht="30" customHeight="1">
      <c r="Y258" s="287">
        <f t="shared" si="55"/>
      </c>
      <c r="Z258" s="287">
        <f t="shared" si="56"/>
      </c>
      <c r="AA258" s="287">
        <f t="shared" si="57"/>
      </c>
      <c r="AB258" s="287">
        <f t="shared" si="58"/>
      </c>
      <c r="AC258" s="287">
        <f t="shared" si="59"/>
      </c>
      <c r="AD258" s="287">
        <f t="shared" si="60"/>
      </c>
      <c r="AE258" s="287">
        <f t="shared" si="61"/>
      </c>
      <c r="AF258" s="287">
        <f t="shared" si="62"/>
      </c>
      <c r="AG258" s="287">
        <f t="shared" si="63"/>
      </c>
      <c r="AH258" s="287">
        <f t="shared" si="64"/>
      </c>
      <c r="AI258" s="287">
        <f t="shared" si="65"/>
      </c>
      <c r="AJ258" s="287">
        <f t="shared" si="66"/>
      </c>
      <c r="AK258" s="287">
        <f t="shared" si="67"/>
      </c>
      <c r="AL258" s="287">
        <f t="shared" si="68"/>
      </c>
      <c r="AM258" s="287">
        <f t="shared" si="69"/>
      </c>
      <c r="AN258" s="287">
        <f>IF(AND(COUNTA(#REF!,K258,M258)&lt;1,COUNTA(P258:W258)=2),"x","")</f>
      </c>
      <c r="AO258" s="105">
        <f t="shared" si="70"/>
      </c>
      <c r="AP258" s="183">
        <f t="shared" si="71"/>
      </c>
      <c r="AQ258" s="183"/>
    </row>
    <row r="259" spans="25:43" ht="30" customHeight="1">
      <c r="Y259" s="287">
        <f t="shared" si="55"/>
      </c>
      <c r="Z259" s="287">
        <f t="shared" si="56"/>
      </c>
      <c r="AA259" s="287">
        <f t="shared" si="57"/>
      </c>
      <c r="AB259" s="287">
        <f t="shared" si="58"/>
      </c>
      <c r="AC259" s="287">
        <f t="shared" si="59"/>
      </c>
      <c r="AD259" s="287">
        <f t="shared" si="60"/>
      </c>
      <c r="AE259" s="287">
        <f t="shared" si="61"/>
      </c>
      <c r="AF259" s="287">
        <f t="shared" si="62"/>
      </c>
      <c r="AG259" s="287">
        <f t="shared" si="63"/>
      </c>
      <c r="AH259" s="287">
        <f t="shared" si="64"/>
      </c>
      <c r="AI259" s="287">
        <f t="shared" si="65"/>
      </c>
      <c r="AJ259" s="287">
        <f t="shared" si="66"/>
      </c>
      <c r="AK259" s="287">
        <f t="shared" si="67"/>
      </c>
      <c r="AL259" s="287">
        <f t="shared" si="68"/>
      </c>
      <c r="AM259" s="287">
        <f t="shared" si="69"/>
      </c>
      <c r="AN259" s="287">
        <f>IF(AND(COUNTA(#REF!,K259,M259)&lt;1,COUNTA(P259:W259)=2),"x","")</f>
      </c>
      <c r="AO259" s="105">
        <f t="shared" si="70"/>
      </c>
      <c r="AP259" s="183">
        <f t="shared" si="71"/>
      </c>
      <c r="AQ259" s="183"/>
    </row>
    <row r="260" spans="25:43" ht="30" customHeight="1">
      <c r="Y260" s="287">
        <f t="shared" si="55"/>
      </c>
      <c r="Z260" s="287">
        <f t="shared" si="56"/>
      </c>
      <c r="AA260" s="287">
        <f t="shared" si="57"/>
      </c>
      <c r="AB260" s="287">
        <f t="shared" si="58"/>
      </c>
      <c r="AC260" s="287">
        <f t="shared" si="59"/>
      </c>
      <c r="AD260" s="287">
        <f t="shared" si="60"/>
      </c>
      <c r="AE260" s="287">
        <f t="shared" si="61"/>
      </c>
      <c r="AF260" s="287">
        <f t="shared" si="62"/>
      </c>
      <c r="AG260" s="287">
        <f t="shared" si="63"/>
      </c>
      <c r="AH260" s="287">
        <f t="shared" si="64"/>
      </c>
      <c r="AI260" s="287">
        <f t="shared" si="65"/>
      </c>
      <c r="AJ260" s="287">
        <f t="shared" si="66"/>
      </c>
      <c r="AK260" s="287">
        <f t="shared" si="67"/>
      </c>
      <c r="AL260" s="287">
        <f t="shared" si="68"/>
      </c>
      <c r="AM260" s="287">
        <f t="shared" si="69"/>
      </c>
      <c r="AN260" s="287">
        <f>IF(AND(COUNTA(#REF!,K260,M260)&lt;1,COUNTA(P260:W260)=2),"x","")</f>
      </c>
      <c r="AO260" s="105">
        <f t="shared" si="70"/>
      </c>
      <c r="AP260" s="183">
        <f t="shared" si="71"/>
      </c>
      <c r="AQ260" s="183"/>
    </row>
    <row r="261" spans="25:43" ht="30" customHeight="1">
      <c r="Y261" s="287">
        <f t="shared" si="55"/>
      </c>
      <c r="Z261" s="287">
        <f t="shared" si="56"/>
      </c>
      <c r="AA261" s="287">
        <f t="shared" si="57"/>
      </c>
      <c r="AB261" s="287">
        <f t="shared" si="58"/>
      </c>
      <c r="AC261" s="287">
        <f t="shared" si="59"/>
      </c>
      <c r="AD261" s="287">
        <f t="shared" si="60"/>
      </c>
      <c r="AE261" s="287">
        <f t="shared" si="61"/>
      </c>
      <c r="AF261" s="287">
        <f t="shared" si="62"/>
      </c>
      <c r="AG261" s="287">
        <f t="shared" si="63"/>
      </c>
      <c r="AH261" s="287">
        <f t="shared" si="64"/>
      </c>
      <c r="AI261" s="287">
        <f t="shared" si="65"/>
      </c>
      <c r="AJ261" s="287">
        <f t="shared" si="66"/>
      </c>
      <c r="AK261" s="287">
        <f t="shared" si="67"/>
      </c>
      <c r="AL261" s="287">
        <f t="shared" si="68"/>
      </c>
      <c r="AM261" s="287">
        <f t="shared" si="69"/>
      </c>
      <c r="AN261" s="287">
        <f>IF(AND(COUNTA(#REF!,K261,M261)&lt;1,COUNTA(P261:W261)=2),"x","")</f>
      </c>
      <c r="AO261" s="105">
        <f t="shared" si="70"/>
      </c>
      <c r="AP261" s="183">
        <f t="shared" si="71"/>
      </c>
      <c r="AQ261" s="183"/>
    </row>
    <row r="262" spans="25:43" ht="30" customHeight="1">
      <c r="Y262" s="287">
        <f t="shared" si="55"/>
      </c>
      <c r="Z262" s="287">
        <f t="shared" si="56"/>
      </c>
      <c r="AA262" s="287">
        <f t="shared" si="57"/>
      </c>
      <c r="AB262" s="287">
        <f t="shared" si="58"/>
      </c>
      <c r="AC262" s="287">
        <f t="shared" si="59"/>
      </c>
      <c r="AD262" s="287">
        <f t="shared" si="60"/>
      </c>
      <c r="AE262" s="287">
        <f t="shared" si="61"/>
      </c>
      <c r="AF262" s="287">
        <f t="shared" si="62"/>
      </c>
      <c r="AG262" s="287">
        <f t="shared" si="63"/>
      </c>
      <c r="AH262" s="287">
        <f t="shared" si="64"/>
      </c>
      <c r="AI262" s="287">
        <f t="shared" si="65"/>
      </c>
      <c r="AJ262" s="287">
        <f t="shared" si="66"/>
      </c>
      <c r="AK262" s="287">
        <f t="shared" si="67"/>
      </c>
      <c r="AL262" s="287">
        <f t="shared" si="68"/>
      </c>
      <c r="AM262" s="287">
        <f t="shared" si="69"/>
      </c>
      <c r="AN262" s="287">
        <f>IF(AND(COUNTA(#REF!,K262,M262)&lt;1,COUNTA(P262:W262)=2),"x","")</f>
      </c>
      <c r="AO262" s="105">
        <f t="shared" si="70"/>
      </c>
      <c r="AP262" s="183">
        <f t="shared" si="71"/>
      </c>
      <c r="AQ262" s="183"/>
    </row>
    <row r="263" spans="25:43" ht="30" customHeight="1">
      <c r="Y263" s="287">
        <f t="shared" si="55"/>
      </c>
      <c r="Z263" s="287">
        <f t="shared" si="56"/>
      </c>
      <c r="AA263" s="287">
        <f t="shared" si="57"/>
      </c>
      <c r="AB263" s="287">
        <f t="shared" si="58"/>
      </c>
      <c r="AC263" s="287">
        <f t="shared" si="59"/>
      </c>
      <c r="AD263" s="287">
        <f t="shared" si="60"/>
      </c>
      <c r="AE263" s="287">
        <f t="shared" si="61"/>
      </c>
      <c r="AF263" s="287">
        <f t="shared" si="62"/>
      </c>
      <c r="AG263" s="287">
        <f t="shared" si="63"/>
      </c>
      <c r="AH263" s="287">
        <f t="shared" si="64"/>
      </c>
      <c r="AI263" s="287">
        <f t="shared" si="65"/>
      </c>
      <c r="AJ263" s="287">
        <f t="shared" si="66"/>
      </c>
      <c r="AK263" s="287">
        <f t="shared" si="67"/>
      </c>
      <c r="AL263" s="287">
        <f t="shared" si="68"/>
      </c>
      <c r="AM263" s="287">
        <f t="shared" si="69"/>
      </c>
      <c r="AN263" s="287">
        <f>IF(AND(COUNTA(#REF!,K263,M263)&lt;1,COUNTA(P263:W263)=2),"x","")</f>
      </c>
      <c r="AO263" s="105">
        <f t="shared" si="70"/>
      </c>
      <c r="AP263" s="183">
        <f t="shared" si="71"/>
      </c>
      <c r="AQ263" s="183"/>
    </row>
    <row r="264" spans="25:43" ht="30" customHeight="1">
      <c r="Y264" s="287">
        <f t="shared" si="55"/>
      </c>
      <c r="Z264" s="287">
        <f t="shared" si="56"/>
      </c>
      <c r="AA264" s="287">
        <f t="shared" si="57"/>
      </c>
      <c r="AB264" s="287">
        <f t="shared" si="58"/>
      </c>
      <c r="AC264" s="287">
        <f t="shared" si="59"/>
      </c>
      <c r="AD264" s="287">
        <f t="shared" si="60"/>
      </c>
      <c r="AE264" s="287">
        <f t="shared" si="61"/>
      </c>
      <c r="AF264" s="287">
        <f t="shared" si="62"/>
      </c>
      <c r="AG264" s="287">
        <f t="shared" si="63"/>
      </c>
      <c r="AH264" s="287">
        <f t="shared" si="64"/>
      </c>
      <c r="AI264" s="287">
        <f t="shared" si="65"/>
      </c>
      <c r="AJ264" s="287">
        <f t="shared" si="66"/>
      </c>
      <c r="AK264" s="287">
        <f t="shared" si="67"/>
      </c>
      <c r="AL264" s="287">
        <f t="shared" si="68"/>
      </c>
      <c r="AM264" s="287">
        <f t="shared" si="69"/>
      </c>
      <c r="AN264" s="287">
        <f>IF(AND(COUNTA(#REF!,K264,M264)&lt;1,COUNTA(P264:W264)=2),"x","")</f>
      </c>
      <c r="AO264" s="105">
        <f t="shared" si="70"/>
      </c>
      <c r="AP264" s="183">
        <f t="shared" si="71"/>
      </c>
      <c r="AQ264" s="183"/>
    </row>
    <row r="265" spans="25:43" ht="30" customHeight="1">
      <c r="Y265" s="287">
        <f t="shared" si="55"/>
      </c>
      <c r="Z265" s="287">
        <f t="shared" si="56"/>
      </c>
      <c r="AA265" s="287">
        <f t="shared" si="57"/>
      </c>
      <c r="AB265" s="287">
        <f t="shared" si="58"/>
      </c>
      <c r="AC265" s="287">
        <f t="shared" si="59"/>
      </c>
      <c r="AD265" s="287">
        <f t="shared" si="60"/>
      </c>
      <c r="AE265" s="287">
        <f t="shared" si="61"/>
      </c>
      <c r="AF265" s="287">
        <f t="shared" si="62"/>
      </c>
      <c r="AG265" s="287">
        <f t="shared" si="63"/>
      </c>
      <c r="AH265" s="287">
        <f t="shared" si="64"/>
      </c>
      <c r="AI265" s="287">
        <f t="shared" si="65"/>
      </c>
      <c r="AJ265" s="287">
        <f t="shared" si="66"/>
      </c>
      <c r="AK265" s="287">
        <f t="shared" si="67"/>
      </c>
      <c r="AL265" s="287">
        <f t="shared" si="68"/>
      </c>
      <c r="AM265" s="287">
        <f t="shared" si="69"/>
      </c>
      <c r="AN265" s="287">
        <f>IF(AND(COUNTA(#REF!,K265,M265)&lt;1,COUNTA(P265:W265)=2),"x","")</f>
      </c>
      <c r="AO265" s="105">
        <f t="shared" si="70"/>
      </c>
      <c r="AP265" s="183">
        <f t="shared" si="71"/>
      </c>
      <c r="AQ265" s="183"/>
    </row>
    <row r="266" spans="25:43" ht="30" customHeight="1">
      <c r="Y266" s="287">
        <f t="shared" si="55"/>
      </c>
      <c r="Z266" s="287">
        <f t="shared" si="56"/>
      </c>
      <c r="AA266" s="287">
        <f t="shared" si="57"/>
      </c>
      <c r="AB266" s="287">
        <f t="shared" si="58"/>
      </c>
      <c r="AC266" s="287">
        <f t="shared" si="59"/>
      </c>
      <c r="AD266" s="287">
        <f t="shared" si="60"/>
      </c>
      <c r="AE266" s="287">
        <f t="shared" si="61"/>
      </c>
      <c r="AF266" s="287">
        <f t="shared" si="62"/>
      </c>
      <c r="AG266" s="287">
        <f t="shared" si="63"/>
      </c>
      <c r="AH266" s="287">
        <f t="shared" si="64"/>
      </c>
      <c r="AI266" s="287">
        <f t="shared" si="65"/>
      </c>
      <c r="AJ266" s="287">
        <f t="shared" si="66"/>
      </c>
      <c r="AK266" s="287">
        <f t="shared" si="67"/>
      </c>
      <c r="AL266" s="287">
        <f t="shared" si="68"/>
      </c>
      <c r="AM266" s="287">
        <f t="shared" si="69"/>
      </c>
      <c r="AN266" s="287">
        <f>IF(AND(COUNTA(#REF!,K266,M266)&lt;1,COUNTA(P266:W266)=2),"x","")</f>
      </c>
      <c r="AO266" s="105">
        <f t="shared" si="70"/>
      </c>
      <c r="AP266" s="183">
        <f t="shared" si="71"/>
      </c>
      <c r="AQ266" s="183"/>
    </row>
    <row r="267" spans="25:43" ht="30" customHeight="1">
      <c r="Y267" s="287">
        <f t="shared" si="55"/>
      </c>
      <c r="Z267" s="287">
        <f t="shared" si="56"/>
      </c>
      <c r="AA267" s="287">
        <f t="shared" si="57"/>
      </c>
      <c r="AB267" s="287">
        <f t="shared" si="58"/>
      </c>
      <c r="AC267" s="287">
        <f t="shared" si="59"/>
      </c>
      <c r="AD267" s="287">
        <f t="shared" si="60"/>
      </c>
      <c r="AE267" s="287">
        <f t="shared" si="61"/>
      </c>
      <c r="AF267" s="287">
        <f t="shared" si="62"/>
      </c>
      <c r="AG267" s="287">
        <f t="shared" si="63"/>
      </c>
      <c r="AH267" s="287">
        <f t="shared" si="64"/>
      </c>
      <c r="AI267" s="287">
        <f t="shared" si="65"/>
      </c>
      <c r="AJ267" s="287">
        <f t="shared" si="66"/>
      </c>
      <c r="AK267" s="287">
        <f t="shared" si="67"/>
      </c>
      <c r="AL267" s="287">
        <f t="shared" si="68"/>
      </c>
      <c r="AM267" s="287">
        <f t="shared" si="69"/>
      </c>
      <c r="AN267" s="287">
        <f>IF(AND(COUNTA(#REF!,K267,M267)&lt;1,COUNTA(P267:W267)=2),"x","")</f>
      </c>
      <c r="AO267" s="105">
        <f t="shared" si="70"/>
      </c>
      <c r="AP267" s="183">
        <f t="shared" si="71"/>
      </c>
      <c r="AQ267" s="183"/>
    </row>
    <row r="268" spans="25:43" ht="30" customHeight="1">
      <c r="Y268" s="287">
        <f t="shared" si="55"/>
      </c>
      <c r="Z268" s="287">
        <f t="shared" si="56"/>
      </c>
      <c r="AA268" s="287">
        <f t="shared" si="57"/>
      </c>
      <c r="AB268" s="287">
        <f t="shared" si="58"/>
      </c>
      <c r="AC268" s="287">
        <f t="shared" si="59"/>
      </c>
      <c r="AD268" s="287">
        <f t="shared" si="60"/>
      </c>
      <c r="AE268" s="287">
        <f t="shared" si="61"/>
      </c>
      <c r="AF268" s="287">
        <f t="shared" si="62"/>
      </c>
      <c r="AG268" s="287">
        <f t="shared" si="63"/>
      </c>
      <c r="AH268" s="287">
        <f t="shared" si="64"/>
      </c>
      <c r="AI268" s="287">
        <f t="shared" si="65"/>
      </c>
      <c r="AJ268" s="287">
        <f t="shared" si="66"/>
      </c>
      <c r="AK268" s="287">
        <f t="shared" si="67"/>
      </c>
      <c r="AL268" s="287">
        <f t="shared" si="68"/>
      </c>
      <c r="AM268" s="287">
        <f t="shared" si="69"/>
      </c>
      <c r="AN268" s="287">
        <f>IF(AND(COUNTA(#REF!,K268,M268)&lt;1,COUNTA(P268:W268)=2),"x","")</f>
      </c>
      <c r="AO268" s="105">
        <f t="shared" si="70"/>
      </c>
      <c r="AP268" s="183">
        <f t="shared" si="71"/>
      </c>
      <c r="AQ268" s="183"/>
    </row>
    <row r="269" spans="25:43" ht="30" customHeight="1">
      <c r="Y269" s="287">
        <f t="shared" si="55"/>
      </c>
      <c r="Z269" s="287">
        <f t="shared" si="56"/>
      </c>
      <c r="AA269" s="287">
        <f t="shared" si="57"/>
      </c>
      <c r="AB269" s="287">
        <f t="shared" si="58"/>
      </c>
      <c r="AC269" s="287">
        <f t="shared" si="59"/>
      </c>
      <c r="AD269" s="287">
        <f t="shared" si="60"/>
      </c>
      <c r="AE269" s="287">
        <f t="shared" si="61"/>
      </c>
      <c r="AF269" s="287">
        <f t="shared" si="62"/>
      </c>
      <c r="AG269" s="287">
        <f t="shared" si="63"/>
      </c>
      <c r="AH269" s="287">
        <f t="shared" si="64"/>
      </c>
      <c r="AI269" s="287">
        <f t="shared" si="65"/>
      </c>
      <c r="AJ269" s="287">
        <f t="shared" si="66"/>
      </c>
      <c r="AK269" s="287">
        <f t="shared" si="67"/>
      </c>
      <c r="AL269" s="287">
        <f t="shared" si="68"/>
      </c>
      <c r="AM269" s="287">
        <f t="shared" si="69"/>
      </c>
      <c r="AN269" s="287">
        <f>IF(AND(COUNTA(#REF!,K269,M269)&lt;1,COUNTA(P269:W269)=2),"x","")</f>
      </c>
      <c r="AO269" s="105">
        <f t="shared" si="70"/>
      </c>
      <c r="AP269" s="183">
        <f t="shared" si="71"/>
      </c>
      <c r="AQ269" s="183"/>
    </row>
    <row r="270" spans="25:43" ht="30" customHeight="1">
      <c r="Y270" s="287">
        <f t="shared" si="55"/>
      </c>
      <c r="Z270" s="287">
        <f t="shared" si="56"/>
      </c>
      <c r="AA270" s="287">
        <f t="shared" si="57"/>
      </c>
      <c r="AB270" s="287">
        <f t="shared" si="58"/>
      </c>
      <c r="AC270" s="287">
        <f t="shared" si="59"/>
      </c>
      <c r="AD270" s="287">
        <f t="shared" si="60"/>
      </c>
      <c r="AE270" s="287">
        <f t="shared" si="61"/>
      </c>
      <c r="AF270" s="287">
        <f t="shared" si="62"/>
      </c>
      <c r="AG270" s="287">
        <f t="shared" si="63"/>
      </c>
      <c r="AH270" s="287">
        <f t="shared" si="64"/>
      </c>
      <c r="AI270" s="287">
        <f t="shared" si="65"/>
      </c>
      <c r="AJ270" s="287">
        <f t="shared" si="66"/>
      </c>
      <c r="AK270" s="287">
        <f t="shared" si="67"/>
      </c>
      <c r="AL270" s="287">
        <f t="shared" si="68"/>
      </c>
      <c r="AM270" s="287">
        <f t="shared" si="69"/>
      </c>
      <c r="AN270" s="287">
        <f>IF(AND(COUNTA(#REF!,K270,M270)&lt;1,COUNTA(P270:W270)=2),"x","")</f>
      </c>
      <c r="AO270" s="105">
        <f t="shared" si="70"/>
      </c>
      <c r="AP270" s="183">
        <f t="shared" si="71"/>
      </c>
      <c r="AQ270" s="183"/>
    </row>
    <row r="271" spans="25:43" ht="30" customHeight="1">
      <c r="Y271" s="287">
        <f t="shared" si="55"/>
      </c>
      <c r="Z271" s="287">
        <f t="shared" si="56"/>
      </c>
      <c r="AA271" s="287">
        <f t="shared" si="57"/>
      </c>
      <c r="AB271" s="287">
        <f t="shared" si="58"/>
      </c>
      <c r="AC271" s="287">
        <f t="shared" si="59"/>
      </c>
      <c r="AD271" s="287">
        <f t="shared" si="60"/>
      </c>
      <c r="AE271" s="287">
        <f t="shared" si="61"/>
      </c>
      <c r="AF271" s="287">
        <f t="shared" si="62"/>
      </c>
      <c r="AG271" s="287">
        <f t="shared" si="63"/>
      </c>
      <c r="AH271" s="287">
        <f t="shared" si="64"/>
      </c>
      <c r="AI271" s="287">
        <f t="shared" si="65"/>
      </c>
      <c r="AJ271" s="287">
        <f t="shared" si="66"/>
      </c>
      <c r="AK271" s="287">
        <f t="shared" si="67"/>
      </c>
      <c r="AL271" s="287">
        <f t="shared" si="68"/>
      </c>
      <c r="AM271" s="287">
        <f t="shared" si="69"/>
      </c>
      <c r="AN271" s="287">
        <f>IF(AND(COUNTA(#REF!,K271,M271)&lt;1,COUNTA(P271:W271)=2),"x","")</f>
      </c>
      <c r="AO271" s="105">
        <f t="shared" si="70"/>
      </c>
      <c r="AP271" s="183">
        <f t="shared" si="71"/>
      </c>
      <c r="AQ271" s="183"/>
    </row>
    <row r="272" spans="25:43" ht="30" customHeight="1">
      <c r="Y272" s="287">
        <f t="shared" si="55"/>
      </c>
      <c r="Z272" s="287">
        <f t="shared" si="56"/>
      </c>
      <c r="AA272" s="287">
        <f t="shared" si="57"/>
      </c>
      <c r="AB272" s="287">
        <f t="shared" si="58"/>
      </c>
      <c r="AC272" s="287">
        <f t="shared" si="59"/>
      </c>
      <c r="AD272" s="287">
        <f t="shared" si="60"/>
      </c>
      <c r="AE272" s="287">
        <f t="shared" si="61"/>
      </c>
      <c r="AF272" s="287">
        <f t="shared" si="62"/>
      </c>
      <c r="AG272" s="287">
        <f t="shared" si="63"/>
      </c>
      <c r="AH272" s="287">
        <f t="shared" si="64"/>
      </c>
      <c r="AI272" s="287">
        <f t="shared" si="65"/>
      </c>
      <c r="AJ272" s="287">
        <f t="shared" si="66"/>
      </c>
      <c r="AK272" s="287">
        <f t="shared" si="67"/>
      </c>
      <c r="AL272" s="287">
        <f t="shared" si="68"/>
      </c>
      <c r="AM272" s="287">
        <f t="shared" si="69"/>
      </c>
      <c r="AN272" s="287">
        <f>IF(AND(COUNTA(#REF!,K272,M272)&lt;1,COUNTA(P272:W272)=2),"x","")</f>
      </c>
      <c r="AO272" s="105">
        <f t="shared" si="70"/>
      </c>
      <c r="AP272" s="183">
        <f t="shared" si="71"/>
      </c>
      <c r="AQ272" s="183"/>
    </row>
    <row r="273" spans="25:43" ht="30" customHeight="1">
      <c r="Y273" s="287">
        <f t="shared" si="55"/>
      </c>
      <c r="Z273" s="287">
        <f t="shared" si="56"/>
      </c>
      <c r="AA273" s="287">
        <f t="shared" si="57"/>
      </c>
      <c r="AB273" s="287">
        <f t="shared" si="58"/>
      </c>
      <c r="AC273" s="287">
        <f t="shared" si="59"/>
      </c>
      <c r="AD273" s="287">
        <f t="shared" si="60"/>
      </c>
      <c r="AE273" s="287">
        <f t="shared" si="61"/>
      </c>
      <c r="AF273" s="287">
        <f t="shared" si="62"/>
      </c>
      <c r="AG273" s="287">
        <f t="shared" si="63"/>
      </c>
      <c r="AH273" s="287">
        <f t="shared" si="64"/>
      </c>
      <c r="AI273" s="287">
        <f t="shared" si="65"/>
      </c>
      <c r="AJ273" s="287">
        <f t="shared" si="66"/>
      </c>
      <c r="AK273" s="287">
        <f t="shared" si="67"/>
      </c>
      <c r="AL273" s="287">
        <f t="shared" si="68"/>
      </c>
      <c r="AM273" s="287">
        <f t="shared" si="69"/>
      </c>
      <c r="AN273" s="287">
        <f>IF(AND(COUNTA(#REF!,K273,M273)&lt;1,COUNTA(P273:W273)=2),"x","")</f>
      </c>
      <c r="AO273" s="105">
        <f t="shared" si="70"/>
      </c>
      <c r="AP273" s="183">
        <f t="shared" si="71"/>
      </c>
      <c r="AQ273" s="183"/>
    </row>
    <row r="274" spans="25:43" ht="30" customHeight="1">
      <c r="Y274" s="287">
        <f t="shared" si="55"/>
      </c>
      <c r="Z274" s="287">
        <f t="shared" si="56"/>
      </c>
      <c r="AA274" s="287">
        <f t="shared" si="57"/>
      </c>
      <c r="AB274" s="287">
        <f t="shared" si="58"/>
      </c>
      <c r="AC274" s="287">
        <f t="shared" si="59"/>
      </c>
      <c r="AD274" s="287">
        <f t="shared" si="60"/>
      </c>
      <c r="AE274" s="287">
        <f t="shared" si="61"/>
      </c>
      <c r="AF274" s="287">
        <f t="shared" si="62"/>
      </c>
      <c r="AG274" s="287">
        <f t="shared" si="63"/>
      </c>
      <c r="AH274" s="287">
        <f t="shared" si="64"/>
      </c>
      <c r="AI274" s="287">
        <f t="shared" si="65"/>
      </c>
      <c r="AJ274" s="287">
        <f t="shared" si="66"/>
      </c>
      <c r="AK274" s="287">
        <f t="shared" si="67"/>
      </c>
      <c r="AL274" s="287">
        <f t="shared" si="68"/>
      </c>
      <c r="AM274" s="287">
        <f t="shared" si="69"/>
      </c>
      <c r="AN274" s="287">
        <f>IF(AND(COUNTA(#REF!,K274,M274)&lt;1,COUNTA(P274:W274)=2),"x","")</f>
      </c>
      <c r="AO274" s="105">
        <f t="shared" si="70"/>
      </c>
      <c r="AP274" s="183">
        <f t="shared" si="71"/>
      </c>
      <c r="AQ274" s="183"/>
    </row>
    <row r="275" spans="25:43" ht="30" customHeight="1">
      <c r="Y275" s="287">
        <f t="shared" si="55"/>
      </c>
      <c r="Z275" s="287">
        <f t="shared" si="56"/>
      </c>
      <c r="AA275" s="287">
        <f t="shared" si="57"/>
      </c>
      <c r="AB275" s="287">
        <f t="shared" si="58"/>
      </c>
      <c r="AC275" s="287">
        <f t="shared" si="59"/>
      </c>
      <c r="AD275" s="287">
        <f t="shared" si="60"/>
      </c>
      <c r="AE275" s="287">
        <f t="shared" si="61"/>
      </c>
      <c r="AF275" s="287">
        <f t="shared" si="62"/>
      </c>
      <c r="AG275" s="287">
        <f t="shared" si="63"/>
      </c>
      <c r="AH275" s="287">
        <f t="shared" si="64"/>
      </c>
      <c r="AI275" s="287">
        <f t="shared" si="65"/>
      </c>
      <c r="AJ275" s="287">
        <f t="shared" si="66"/>
      </c>
      <c r="AK275" s="287">
        <f t="shared" si="67"/>
      </c>
      <c r="AL275" s="287">
        <f t="shared" si="68"/>
      </c>
      <c r="AM275" s="287">
        <f t="shared" si="69"/>
      </c>
      <c r="AN275" s="287">
        <f>IF(AND(COUNTA(#REF!,K275,M275)&lt;1,COUNTA(P275:W275)=2),"x","")</f>
      </c>
      <c r="AO275" s="105">
        <f t="shared" si="70"/>
      </c>
      <c r="AP275" s="183">
        <f t="shared" si="71"/>
      </c>
      <c r="AQ275" s="183"/>
    </row>
    <row r="276" spans="25:43" ht="30" customHeight="1">
      <c r="Y276" s="287">
        <f aca="true" t="shared" si="72" ref="Y276:Y300">IF(K276&gt;0,"HD","")</f>
      </c>
      <c r="Z276" s="287">
        <f aca="true" t="shared" si="73" ref="Z276:Z300">IF(M276&gt;0,"ST","")</f>
      </c>
      <c r="AA276" s="287">
        <f aca="true" t="shared" si="74" ref="AA276:AA300">IF(O276&lt;1,"",IF(AND(OR(K276&gt;0,M276&gt;0),COUNTA(O276)&gt;0),"GSB Add-On","GSB"))</f>
      </c>
      <c r="AB276" s="287">
        <f aca="true" t="shared" si="75" ref="AB276:AB300">IF(N276&gt;0,"GST","")</f>
      </c>
      <c r="AC276" s="287">
        <f aca="true" t="shared" si="76" ref="AC276:AC300">IF(P276&lt;1,"",IF(AND(OR(K276&gt;0,M276&gt;0),COUNTA(P276)&gt;0),"AM Add-On","AM"))</f>
      </c>
      <c r="AD276" s="287">
        <f aca="true" t="shared" si="77" ref="AD276:AD300">IF(R276&lt;1,"",IF(AND(OR(K276&gt;0,M276&gt;0),COUNTA(R276)&gt;0),"CA Add-On","CA"))</f>
      </c>
      <c r="AE276" s="287">
        <f aca="true" t="shared" si="78" ref="AE276:AE300">IF(S276&lt;1,"",IF(AND(OR(K276&gt;0,M276&gt;0),COUNTA(S276)&gt;0),"DD Add-On","DD"))</f>
      </c>
      <c r="AF276" s="287">
        <f aca="true" t="shared" si="79" ref="AF276:AF300">IF(W276&lt;1,"",IF(AND(OR(K276&gt;0,M276&gt;0),COUNTA(W276)&gt;0),"IE Add-On","IE"))</f>
      </c>
      <c r="AG276" s="287">
        <f aca="true" t="shared" si="80" ref="AG276:AG300">IF(Q276&lt;1,"",IF(AND(OR(K276&gt;0,M276&gt;0),COUNTA(Q276)&gt;0),"NH Add-On","NH"))</f>
      </c>
      <c r="AH276" s="287">
        <f aca="true" t="shared" si="81" ref="AH276:AH300">IF(V276&lt;1,"",IF(AND(OR(K276&gt;0,M276&gt;0),COUNTA(V276)&gt;0),"OS Add-On","OS"))</f>
      </c>
      <c r="AI276" s="287">
        <f aca="true" t="shared" si="82" ref="AI276:AI300">IF(T276&lt;1,"",IF(AND(OR(K276&gt;0,M276&gt;0),COUNTA(T276)&gt;0),"PHA Add-On","PHA"))</f>
      </c>
      <c r="AJ276" s="287">
        <f aca="true" t="shared" si="83" ref="AJ276:AJ300">IF(U276&lt;1,"",IF(AND(OR(K276&gt;0,M276&gt;0),COUNTA(U276)&gt;0),"TH Add-On","TH"))</f>
      </c>
      <c r="AK276" s="287">
        <f aca="true" t="shared" si="84" ref="AK276:AK300">IF(AND(OR(K276&gt;0,M276&gt;0),COUNTA(P276:W276)=1),"x","")</f>
      </c>
      <c r="AL276" s="287">
        <f aca="true" t="shared" si="85" ref="AL276:AL300">IF(AND(OR(K276&gt;0,M276&gt;0),COUNTA(P276:W276)=2),"x","")</f>
      </c>
      <c r="AM276" s="287">
        <f aca="true" t="shared" si="86" ref="AM276:AM300">IF(OR(AND(OR(K276&gt;0,M276&gt;0),COUNTA(P276:W276)&gt;2),AND(COUNTA(K276,M276)&lt;1,COUNTA(P276:W276)=1)),"x","")</f>
      </c>
      <c r="AN276" s="287">
        <f>IF(AND(COUNTA(#REF!,K276,M276)&lt;1,COUNTA(P276:W276)=2),"x","")</f>
      </c>
      <c r="AO276" s="105">
        <f aca="true" t="shared" si="87" ref="AO276:AO300">IF(AND(COUNTA(K276,M276)&lt;1,COUNTA(P276:W276)&gt;2),"x","")</f>
      </c>
      <c r="AP276" s="183">
        <f aca="true" t="shared" si="88" ref="AP276:AP300">IF(AK276="x",9,IF(AL276="x",16,IF(AM276="x",22,IF(AN276="x",38,IF(AO276="x",51,"")))))</f>
      </c>
      <c r="AQ276" s="183"/>
    </row>
    <row r="277" spans="25:43" ht="30" customHeight="1">
      <c r="Y277" s="287">
        <f t="shared" si="72"/>
      </c>
      <c r="Z277" s="287">
        <f t="shared" si="73"/>
      </c>
      <c r="AA277" s="287">
        <f t="shared" si="74"/>
      </c>
      <c r="AB277" s="287">
        <f t="shared" si="75"/>
      </c>
      <c r="AC277" s="287">
        <f t="shared" si="76"/>
      </c>
      <c r="AD277" s="287">
        <f t="shared" si="77"/>
      </c>
      <c r="AE277" s="287">
        <f t="shared" si="78"/>
      </c>
      <c r="AF277" s="287">
        <f t="shared" si="79"/>
      </c>
      <c r="AG277" s="287">
        <f t="shared" si="80"/>
      </c>
      <c r="AH277" s="287">
        <f t="shared" si="81"/>
      </c>
      <c r="AI277" s="287">
        <f t="shared" si="82"/>
      </c>
      <c r="AJ277" s="287">
        <f t="shared" si="83"/>
      </c>
      <c r="AK277" s="287">
        <f t="shared" si="84"/>
      </c>
      <c r="AL277" s="287">
        <f t="shared" si="85"/>
      </c>
      <c r="AM277" s="287">
        <f t="shared" si="86"/>
      </c>
      <c r="AN277" s="287">
        <f>IF(AND(COUNTA(#REF!,K277,M277)&lt;1,COUNTA(P277:W277)=2),"x","")</f>
      </c>
      <c r="AO277" s="105">
        <f t="shared" si="87"/>
      </c>
      <c r="AP277" s="183">
        <f t="shared" si="88"/>
      </c>
      <c r="AQ277" s="183"/>
    </row>
    <row r="278" spans="25:43" ht="30" customHeight="1">
      <c r="Y278" s="287">
        <f t="shared" si="72"/>
      </c>
      <c r="Z278" s="287">
        <f t="shared" si="73"/>
      </c>
      <c r="AA278" s="287">
        <f t="shared" si="74"/>
      </c>
      <c r="AB278" s="287">
        <f t="shared" si="75"/>
      </c>
      <c r="AC278" s="287">
        <f t="shared" si="76"/>
      </c>
      <c r="AD278" s="287">
        <f t="shared" si="77"/>
      </c>
      <c r="AE278" s="287">
        <f t="shared" si="78"/>
      </c>
      <c r="AF278" s="287">
        <f t="shared" si="79"/>
      </c>
      <c r="AG278" s="287">
        <f t="shared" si="80"/>
      </c>
      <c r="AH278" s="287">
        <f t="shared" si="81"/>
      </c>
      <c r="AI278" s="287">
        <f t="shared" si="82"/>
      </c>
      <c r="AJ278" s="287">
        <f t="shared" si="83"/>
      </c>
      <c r="AK278" s="287">
        <f t="shared" si="84"/>
      </c>
      <c r="AL278" s="287">
        <f t="shared" si="85"/>
      </c>
      <c r="AM278" s="287">
        <f t="shared" si="86"/>
      </c>
      <c r="AN278" s="287">
        <f>IF(AND(COUNTA(#REF!,K278,M278)&lt;1,COUNTA(P278:W278)=2),"x","")</f>
      </c>
      <c r="AO278" s="105">
        <f t="shared" si="87"/>
      </c>
      <c r="AP278" s="183">
        <f t="shared" si="88"/>
      </c>
      <c r="AQ278" s="183"/>
    </row>
    <row r="279" spans="25:43" ht="30" customHeight="1">
      <c r="Y279" s="287">
        <f t="shared" si="72"/>
      </c>
      <c r="Z279" s="287">
        <f t="shared" si="73"/>
      </c>
      <c r="AA279" s="287">
        <f t="shared" si="74"/>
      </c>
      <c r="AB279" s="287">
        <f t="shared" si="75"/>
      </c>
      <c r="AC279" s="287">
        <f t="shared" si="76"/>
      </c>
      <c r="AD279" s="287">
        <f t="shared" si="77"/>
      </c>
      <c r="AE279" s="287">
        <f t="shared" si="78"/>
      </c>
      <c r="AF279" s="287">
        <f t="shared" si="79"/>
      </c>
      <c r="AG279" s="287">
        <f t="shared" si="80"/>
      </c>
      <c r="AH279" s="287">
        <f t="shared" si="81"/>
      </c>
      <c r="AI279" s="287">
        <f t="shared" si="82"/>
      </c>
      <c r="AJ279" s="287">
        <f t="shared" si="83"/>
      </c>
      <c r="AK279" s="287">
        <f t="shared" si="84"/>
      </c>
      <c r="AL279" s="287">
        <f t="shared" si="85"/>
      </c>
      <c r="AM279" s="287">
        <f t="shared" si="86"/>
      </c>
      <c r="AN279" s="287">
        <f>IF(AND(COUNTA(#REF!,K279,M279)&lt;1,COUNTA(P279:W279)=2),"x","")</f>
      </c>
      <c r="AO279" s="105">
        <f t="shared" si="87"/>
      </c>
      <c r="AP279" s="183">
        <f t="shared" si="88"/>
      </c>
      <c r="AQ279" s="183"/>
    </row>
    <row r="280" spans="25:43" ht="30" customHeight="1">
      <c r="Y280" s="287">
        <f t="shared" si="72"/>
      </c>
      <c r="Z280" s="287">
        <f t="shared" si="73"/>
      </c>
      <c r="AA280" s="287">
        <f t="shared" si="74"/>
      </c>
      <c r="AB280" s="287">
        <f t="shared" si="75"/>
      </c>
      <c r="AC280" s="287">
        <f t="shared" si="76"/>
      </c>
      <c r="AD280" s="287">
        <f t="shared" si="77"/>
      </c>
      <c r="AE280" s="287">
        <f t="shared" si="78"/>
      </c>
      <c r="AF280" s="287">
        <f t="shared" si="79"/>
      </c>
      <c r="AG280" s="287">
        <f t="shared" si="80"/>
      </c>
      <c r="AH280" s="287">
        <f t="shared" si="81"/>
      </c>
      <c r="AI280" s="287">
        <f t="shared" si="82"/>
      </c>
      <c r="AJ280" s="287">
        <f t="shared" si="83"/>
      </c>
      <c r="AK280" s="287">
        <f t="shared" si="84"/>
      </c>
      <c r="AL280" s="287">
        <f t="shared" si="85"/>
      </c>
      <c r="AM280" s="287">
        <f t="shared" si="86"/>
      </c>
      <c r="AN280" s="287">
        <f>IF(AND(COUNTA(#REF!,K280,M280)&lt;1,COUNTA(P280:W280)=2),"x","")</f>
      </c>
      <c r="AO280" s="105">
        <f t="shared" si="87"/>
      </c>
      <c r="AP280" s="183">
        <f t="shared" si="88"/>
      </c>
      <c r="AQ280" s="183"/>
    </row>
    <row r="281" spans="25:43" ht="30" customHeight="1">
      <c r="Y281" s="287">
        <f t="shared" si="72"/>
      </c>
      <c r="Z281" s="287">
        <f t="shared" si="73"/>
      </c>
      <c r="AA281" s="287">
        <f t="shared" si="74"/>
      </c>
      <c r="AB281" s="287">
        <f t="shared" si="75"/>
      </c>
      <c r="AC281" s="287">
        <f t="shared" si="76"/>
      </c>
      <c r="AD281" s="287">
        <f t="shared" si="77"/>
      </c>
      <c r="AE281" s="287">
        <f t="shared" si="78"/>
      </c>
      <c r="AF281" s="287">
        <f t="shared" si="79"/>
      </c>
      <c r="AG281" s="287">
        <f t="shared" si="80"/>
      </c>
      <c r="AH281" s="287">
        <f t="shared" si="81"/>
      </c>
      <c r="AI281" s="287">
        <f t="shared" si="82"/>
      </c>
      <c r="AJ281" s="287">
        <f t="shared" si="83"/>
      </c>
      <c r="AK281" s="287">
        <f t="shared" si="84"/>
      </c>
      <c r="AL281" s="287">
        <f t="shared" si="85"/>
      </c>
      <c r="AM281" s="287">
        <f t="shared" si="86"/>
      </c>
      <c r="AN281" s="287">
        <f>IF(AND(COUNTA(#REF!,K281,M281)&lt;1,COUNTA(P281:W281)=2),"x","")</f>
      </c>
      <c r="AO281" s="105">
        <f t="shared" si="87"/>
      </c>
      <c r="AP281" s="183">
        <f t="shared" si="88"/>
      </c>
      <c r="AQ281" s="183"/>
    </row>
    <row r="282" spans="25:43" ht="30" customHeight="1">
      <c r="Y282" s="287">
        <f t="shared" si="72"/>
      </c>
      <c r="Z282" s="287">
        <f t="shared" si="73"/>
      </c>
      <c r="AA282" s="287">
        <f t="shared" si="74"/>
      </c>
      <c r="AB282" s="287">
        <f t="shared" si="75"/>
      </c>
      <c r="AC282" s="287">
        <f t="shared" si="76"/>
      </c>
      <c r="AD282" s="287">
        <f t="shared" si="77"/>
      </c>
      <c r="AE282" s="287">
        <f t="shared" si="78"/>
      </c>
      <c r="AF282" s="287">
        <f t="shared" si="79"/>
      </c>
      <c r="AG282" s="287">
        <f t="shared" si="80"/>
      </c>
      <c r="AH282" s="287">
        <f t="shared" si="81"/>
      </c>
      <c r="AI282" s="287">
        <f t="shared" si="82"/>
      </c>
      <c r="AJ282" s="287">
        <f t="shared" si="83"/>
      </c>
      <c r="AK282" s="287">
        <f t="shared" si="84"/>
      </c>
      <c r="AL282" s="287">
        <f t="shared" si="85"/>
      </c>
      <c r="AM282" s="287">
        <f t="shared" si="86"/>
      </c>
      <c r="AN282" s="287">
        <f>IF(AND(COUNTA(#REF!,K282,M282)&lt;1,COUNTA(P282:W282)=2),"x","")</f>
      </c>
      <c r="AO282" s="105">
        <f t="shared" si="87"/>
      </c>
      <c r="AP282" s="183">
        <f t="shared" si="88"/>
      </c>
      <c r="AQ282" s="183"/>
    </row>
    <row r="283" spans="25:43" ht="30" customHeight="1">
      <c r="Y283" s="287">
        <f t="shared" si="72"/>
      </c>
      <c r="Z283" s="287">
        <f t="shared" si="73"/>
      </c>
      <c r="AA283" s="287">
        <f t="shared" si="74"/>
      </c>
      <c r="AB283" s="287">
        <f t="shared" si="75"/>
      </c>
      <c r="AC283" s="287">
        <f t="shared" si="76"/>
      </c>
      <c r="AD283" s="287">
        <f t="shared" si="77"/>
      </c>
      <c r="AE283" s="287">
        <f t="shared" si="78"/>
      </c>
      <c r="AF283" s="287">
        <f t="shared" si="79"/>
      </c>
      <c r="AG283" s="287">
        <f t="shared" si="80"/>
      </c>
      <c r="AH283" s="287">
        <f t="shared" si="81"/>
      </c>
      <c r="AI283" s="287">
        <f t="shared" si="82"/>
      </c>
      <c r="AJ283" s="287">
        <f t="shared" si="83"/>
      </c>
      <c r="AK283" s="287">
        <f t="shared" si="84"/>
      </c>
      <c r="AL283" s="287">
        <f t="shared" si="85"/>
      </c>
      <c r="AM283" s="287">
        <f t="shared" si="86"/>
      </c>
      <c r="AN283" s="287">
        <f>IF(AND(COUNTA(#REF!,K283,M283)&lt;1,COUNTA(P283:W283)=2),"x","")</f>
      </c>
      <c r="AO283" s="105">
        <f t="shared" si="87"/>
      </c>
      <c r="AP283" s="183">
        <f t="shared" si="88"/>
      </c>
      <c r="AQ283" s="183"/>
    </row>
    <row r="284" spans="25:43" ht="30" customHeight="1">
      <c r="Y284" s="287">
        <f t="shared" si="72"/>
      </c>
      <c r="Z284" s="287">
        <f t="shared" si="73"/>
      </c>
      <c r="AA284" s="287">
        <f t="shared" si="74"/>
      </c>
      <c r="AB284" s="287">
        <f t="shared" si="75"/>
      </c>
      <c r="AC284" s="287">
        <f t="shared" si="76"/>
      </c>
      <c r="AD284" s="287">
        <f t="shared" si="77"/>
      </c>
      <c r="AE284" s="287">
        <f t="shared" si="78"/>
      </c>
      <c r="AF284" s="287">
        <f t="shared" si="79"/>
      </c>
      <c r="AG284" s="287">
        <f t="shared" si="80"/>
      </c>
      <c r="AH284" s="287">
        <f t="shared" si="81"/>
      </c>
      <c r="AI284" s="287">
        <f t="shared" si="82"/>
      </c>
      <c r="AJ284" s="287">
        <f t="shared" si="83"/>
      </c>
      <c r="AK284" s="287">
        <f t="shared" si="84"/>
      </c>
      <c r="AL284" s="287">
        <f t="shared" si="85"/>
      </c>
      <c r="AM284" s="287">
        <f t="shared" si="86"/>
      </c>
      <c r="AN284" s="287">
        <f>IF(AND(COUNTA(#REF!,K284,M284)&lt;1,COUNTA(P284:W284)=2),"x","")</f>
      </c>
      <c r="AO284" s="105">
        <f t="shared" si="87"/>
      </c>
      <c r="AP284" s="183">
        <f t="shared" si="88"/>
      </c>
      <c r="AQ284" s="183"/>
    </row>
    <row r="285" spans="25:43" ht="30" customHeight="1">
      <c r="Y285" s="287">
        <f t="shared" si="72"/>
      </c>
      <c r="Z285" s="287">
        <f t="shared" si="73"/>
      </c>
      <c r="AA285" s="287">
        <f t="shared" si="74"/>
      </c>
      <c r="AB285" s="287">
        <f t="shared" si="75"/>
      </c>
      <c r="AC285" s="287">
        <f t="shared" si="76"/>
      </c>
      <c r="AD285" s="287">
        <f t="shared" si="77"/>
      </c>
      <c r="AE285" s="287">
        <f t="shared" si="78"/>
      </c>
      <c r="AF285" s="287">
        <f t="shared" si="79"/>
      </c>
      <c r="AG285" s="287">
        <f t="shared" si="80"/>
      </c>
      <c r="AH285" s="287">
        <f t="shared" si="81"/>
      </c>
      <c r="AI285" s="287">
        <f t="shared" si="82"/>
      </c>
      <c r="AJ285" s="287">
        <f t="shared" si="83"/>
      </c>
      <c r="AK285" s="287">
        <f t="shared" si="84"/>
      </c>
      <c r="AL285" s="287">
        <f t="shared" si="85"/>
      </c>
      <c r="AM285" s="287">
        <f t="shared" si="86"/>
      </c>
      <c r="AN285" s="287">
        <f>IF(AND(COUNTA(#REF!,K285,M285)&lt;1,COUNTA(P285:W285)=2),"x","")</f>
      </c>
      <c r="AO285" s="105">
        <f t="shared" si="87"/>
      </c>
      <c r="AP285" s="183">
        <f t="shared" si="88"/>
      </c>
      <c r="AQ285" s="183"/>
    </row>
    <row r="286" spans="25:43" ht="30" customHeight="1">
      <c r="Y286" s="287">
        <f t="shared" si="72"/>
      </c>
      <c r="Z286" s="287">
        <f t="shared" si="73"/>
      </c>
      <c r="AA286" s="287">
        <f t="shared" si="74"/>
      </c>
      <c r="AB286" s="287">
        <f t="shared" si="75"/>
      </c>
      <c r="AC286" s="287">
        <f t="shared" si="76"/>
      </c>
      <c r="AD286" s="287">
        <f t="shared" si="77"/>
      </c>
      <c r="AE286" s="287">
        <f t="shared" si="78"/>
      </c>
      <c r="AF286" s="287">
        <f t="shared" si="79"/>
      </c>
      <c r="AG286" s="287">
        <f t="shared" si="80"/>
      </c>
      <c r="AH286" s="287">
        <f t="shared" si="81"/>
      </c>
      <c r="AI286" s="287">
        <f t="shared" si="82"/>
      </c>
      <c r="AJ286" s="287">
        <f t="shared" si="83"/>
      </c>
      <c r="AK286" s="287">
        <f t="shared" si="84"/>
      </c>
      <c r="AL286" s="287">
        <f t="shared" si="85"/>
      </c>
      <c r="AM286" s="287">
        <f t="shared" si="86"/>
      </c>
      <c r="AN286" s="287">
        <f>IF(AND(COUNTA(#REF!,K286,M286)&lt;1,COUNTA(P286:W286)=2),"x","")</f>
      </c>
      <c r="AO286" s="105">
        <f t="shared" si="87"/>
      </c>
      <c r="AP286" s="183">
        <f t="shared" si="88"/>
      </c>
      <c r="AQ286" s="183"/>
    </row>
    <row r="287" spans="25:43" ht="30" customHeight="1">
      <c r="Y287" s="287">
        <f t="shared" si="72"/>
      </c>
      <c r="Z287" s="287">
        <f t="shared" si="73"/>
      </c>
      <c r="AA287" s="287">
        <f t="shared" si="74"/>
      </c>
      <c r="AB287" s="287">
        <f t="shared" si="75"/>
      </c>
      <c r="AC287" s="287">
        <f t="shared" si="76"/>
      </c>
      <c r="AD287" s="287">
        <f t="shared" si="77"/>
      </c>
      <c r="AE287" s="287">
        <f t="shared" si="78"/>
      </c>
      <c r="AF287" s="287">
        <f t="shared" si="79"/>
      </c>
      <c r="AG287" s="287">
        <f t="shared" si="80"/>
      </c>
      <c r="AH287" s="287">
        <f t="shared" si="81"/>
      </c>
      <c r="AI287" s="287">
        <f t="shared" si="82"/>
      </c>
      <c r="AJ287" s="287">
        <f t="shared" si="83"/>
      </c>
      <c r="AK287" s="287">
        <f t="shared" si="84"/>
      </c>
      <c r="AL287" s="287">
        <f t="shared" si="85"/>
      </c>
      <c r="AM287" s="287">
        <f t="shared" si="86"/>
      </c>
      <c r="AN287" s="287">
        <f>IF(AND(COUNTA(#REF!,K287,M287)&lt;1,COUNTA(P287:W287)=2),"x","")</f>
      </c>
      <c r="AO287" s="105">
        <f t="shared" si="87"/>
      </c>
      <c r="AP287" s="183">
        <f t="shared" si="88"/>
      </c>
      <c r="AQ287" s="183"/>
    </row>
    <row r="288" spans="25:43" ht="30" customHeight="1">
      <c r="Y288" s="287">
        <f t="shared" si="72"/>
      </c>
      <c r="Z288" s="287">
        <f t="shared" si="73"/>
      </c>
      <c r="AA288" s="287">
        <f t="shared" si="74"/>
      </c>
      <c r="AB288" s="287">
        <f t="shared" si="75"/>
      </c>
      <c r="AC288" s="287">
        <f t="shared" si="76"/>
      </c>
      <c r="AD288" s="287">
        <f t="shared" si="77"/>
      </c>
      <c r="AE288" s="287">
        <f t="shared" si="78"/>
      </c>
      <c r="AF288" s="287">
        <f t="shared" si="79"/>
      </c>
      <c r="AG288" s="287">
        <f t="shared" si="80"/>
      </c>
      <c r="AH288" s="287">
        <f t="shared" si="81"/>
      </c>
      <c r="AI288" s="287">
        <f t="shared" si="82"/>
      </c>
      <c r="AJ288" s="287">
        <f t="shared" si="83"/>
      </c>
      <c r="AK288" s="287">
        <f t="shared" si="84"/>
      </c>
      <c r="AL288" s="287">
        <f t="shared" si="85"/>
      </c>
      <c r="AM288" s="287">
        <f t="shared" si="86"/>
      </c>
      <c r="AN288" s="287">
        <f>IF(AND(COUNTA(#REF!,K288,M288)&lt;1,COUNTA(P288:W288)=2),"x","")</f>
      </c>
      <c r="AO288" s="105">
        <f t="shared" si="87"/>
      </c>
      <c r="AP288" s="183">
        <f t="shared" si="88"/>
      </c>
      <c r="AQ288" s="183"/>
    </row>
    <row r="289" spans="25:43" ht="30" customHeight="1">
      <c r="Y289" s="287">
        <f t="shared" si="72"/>
      </c>
      <c r="Z289" s="287">
        <f t="shared" si="73"/>
      </c>
      <c r="AA289" s="287">
        <f t="shared" si="74"/>
      </c>
      <c r="AB289" s="287">
        <f t="shared" si="75"/>
      </c>
      <c r="AC289" s="287">
        <f t="shared" si="76"/>
      </c>
      <c r="AD289" s="287">
        <f t="shared" si="77"/>
      </c>
      <c r="AE289" s="287">
        <f t="shared" si="78"/>
      </c>
      <c r="AF289" s="287">
        <f t="shared" si="79"/>
      </c>
      <c r="AG289" s="287">
        <f t="shared" si="80"/>
      </c>
      <c r="AH289" s="287">
        <f t="shared" si="81"/>
      </c>
      <c r="AI289" s="287">
        <f t="shared" si="82"/>
      </c>
      <c r="AJ289" s="287">
        <f t="shared" si="83"/>
      </c>
      <c r="AK289" s="287">
        <f t="shared" si="84"/>
      </c>
      <c r="AL289" s="287">
        <f t="shared" si="85"/>
      </c>
      <c r="AM289" s="287">
        <f t="shared" si="86"/>
      </c>
      <c r="AN289" s="287">
        <f>IF(AND(COUNTA(#REF!,K289,M289)&lt;1,COUNTA(P289:W289)=2),"x","")</f>
      </c>
      <c r="AO289" s="105">
        <f t="shared" si="87"/>
      </c>
      <c r="AP289" s="183">
        <f t="shared" si="88"/>
      </c>
      <c r="AQ289" s="183"/>
    </row>
    <row r="290" spans="25:43" ht="30" customHeight="1">
      <c r="Y290" s="287">
        <f t="shared" si="72"/>
      </c>
      <c r="Z290" s="287">
        <f t="shared" si="73"/>
      </c>
      <c r="AA290" s="287">
        <f t="shared" si="74"/>
      </c>
      <c r="AB290" s="287">
        <f t="shared" si="75"/>
      </c>
      <c r="AC290" s="287">
        <f t="shared" si="76"/>
      </c>
      <c r="AD290" s="287">
        <f t="shared" si="77"/>
      </c>
      <c r="AE290" s="287">
        <f t="shared" si="78"/>
      </c>
      <c r="AF290" s="287">
        <f t="shared" si="79"/>
      </c>
      <c r="AG290" s="287">
        <f t="shared" si="80"/>
      </c>
      <c r="AH290" s="287">
        <f t="shared" si="81"/>
      </c>
      <c r="AI290" s="287">
        <f t="shared" si="82"/>
      </c>
      <c r="AJ290" s="287">
        <f t="shared" si="83"/>
      </c>
      <c r="AK290" s="287">
        <f t="shared" si="84"/>
      </c>
      <c r="AL290" s="287">
        <f t="shared" si="85"/>
      </c>
      <c r="AM290" s="287">
        <f t="shared" si="86"/>
      </c>
      <c r="AN290" s="287">
        <f>IF(AND(COUNTA(#REF!,K290,M290)&lt;1,COUNTA(P290:W290)=2),"x","")</f>
      </c>
      <c r="AO290" s="105">
        <f t="shared" si="87"/>
      </c>
      <c r="AP290" s="183">
        <f t="shared" si="88"/>
      </c>
      <c r="AQ290" s="183"/>
    </row>
    <row r="291" spans="25:43" ht="30" customHeight="1">
      <c r="Y291" s="287">
        <f t="shared" si="72"/>
      </c>
      <c r="Z291" s="287">
        <f t="shared" si="73"/>
      </c>
      <c r="AA291" s="287">
        <f t="shared" si="74"/>
      </c>
      <c r="AB291" s="287">
        <f t="shared" si="75"/>
      </c>
      <c r="AC291" s="287">
        <f t="shared" si="76"/>
      </c>
      <c r="AD291" s="287">
        <f t="shared" si="77"/>
      </c>
      <c r="AE291" s="287">
        <f t="shared" si="78"/>
      </c>
      <c r="AF291" s="287">
        <f t="shared" si="79"/>
      </c>
      <c r="AG291" s="287">
        <f t="shared" si="80"/>
      </c>
      <c r="AH291" s="287">
        <f t="shared" si="81"/>
      </c>
      <c r="AI291" s="287">
        <f t="shared" si="82"/>
      </c>
      <c r="AJ291" s="287">
        <f t="shared" si="83"/>
      </c>
      <c r="AK291" s="287">
        <f t="shared" si="84"/>
      </c>
      <c r="AL291" s="287">
        <f t="shared" si="85"/>
      </c>
      <c r="AM291" s="287">
        <f t="shared" si="86"/>
      </c>
      <c r="AN291" s="287">
        <f>IF(AND(COUNTA(#REF!,K291,M291)&lt;1,COUNTA(P291:W291)=2),"x","")</f>
      </c>
      <c r="AO291" s="105">
        <f t="shared" si="87"/>
      </c>
      <c r="AP291" s="183">
        <f t="shared" si="88"/>
      </c>
      <c r="AQ291" s="183"/>
    </row>
    <row r="292" spans="25:43" ht="30" customHeight="1">
      <c r="Y292" s="287">
        <f t="shared" si="72"/>
      </c>
      <c r="Z292" s="287">
        <f t="shared" si="73"/>
      </c>
      <c r="AA292" s="287">
        <f t="shared" si="74"/>
      </c>
      <c r="AB292" s="287">
        <f t="shared" si="75"/>
      </c>
      <c r="AC292" s="287">
        <f t="shared" si="76"/>
      </c>
      <c r="AD292" s="287">
        <f t="shared" si="77"/>
      </c>
      <c r="AE292" s="287">
        <f t="shared" si="78"/>
      </c>
      <c r="AF292" s="287">
        <f t="shared" si="79"/>
      </c>
      <c r="AG292" s="287">
        <f t="shared" si="80"/>
      </c>
      <c r="AH292" s="287">
        <f t="shared" si="81"/>
      </c>
      <c r="AI292" s="287">
        <f t="shared" si="82"/>
      </c>
      <c r="AJ292" s="287">
        <f t="shared" si="83"/>
      </c>
      <c r="AK292" s="287">
        <f t="shared" si="84"/>
      </c>
      <c r="AL292" s="287">
        <f t="shared" si="85"/>
      </c>
      <c r="AM292" s="287">
        <f t="shared" si="86"/>
      </c>
      <c r="AN292" s="287">
        <f>IF(AND(COUNTA(#REF!,K292,M292)&lt;1,COUNTA(P292:W292)=2),"x","")</f>
      </c>
      <c r="AO292" s="105">
        <f t="shared" si="87"/>
      </c>
      <c r="AP292" s="183">
        <f t="shared" si="88"/>
      </c>
      <c r="AQ292" s="183"/>
    </row>
    <row r="293" spans="25:43" ht="30" customHeight="1">
      <c r="Y293" s="287">
        <f t="shared" si="72"/>
      </c>
      <c r="Z293" s="287">
        <f t="shared" si="73"/>
      </c>
      <c r="AA293" s="287">
        <f t="shared" si="74"/>
      </c>
      <c r="AB293" s="287">
        <f t="shared" si="75"/>
      </c>
      <c r="AC293" s="287">
        <f t="shared" si="76"/>
      </c>
      <c r="AD293" s="287">
        <f t="shared" si="77"/>
      </c>
      <c r="AE293" s="287">
        <f t="shared" si="78"/>
      </c>
      <c r="AF293" s="287">
        <f t="shared" si="79"/>
      </c>
      <c r="AG293" s="287">
        <f t="shared" si="80"/>
      </c>
      <c r="AH293" s="287">
        <f t="shared" si="81"/>
      </c>
      <c r="AI293" s="287">
        <f t="shared" si="82"/>
      </c>
      <c r="AJ293" s="287">
        <f t="shared" si="83"/>
      </c>
      <c r="AK293" s="287">
        <f t="shared" si="84"/>
      </c>
      <c r="AL293" s="287">
        <f t="shared" si="85"/>
      </c>
      <c r="AM293" s="287">
        <f t="shared" si="86"/>
      </c>
      <c r="AN293" s="287">
        <f>IF(AND(COUNTA(#REF!,K293,M293)&lt;1,COUNTA(P293:W293)=2),"x","")</f>
      </c>
      <c r="AO293" s="105">
        <f t="shared" si="87"/>
      </c>
      <c r="AP293" s="183">
        <f t="shared" si="88"/>
      </c>
      <c r="AQ293" s="183"/>
    </row>
    <row r="294" spans="25:43" ht="30" customHeight="1">
      <c r="Y294" s="287">
        <f t="shared" si="72"/>
      </c>
      <c r="Z294" s="287">
        <f t="shared" si="73"/>
      </c>
      <c r="AA294" s="287">
        <f t="shared" si="74"/>
      </c>
      <c r="AB294" s="287">
        <f t="shared" si="75"/>
      </c>
      <c r="AC294" s="287">
        <f t="shared" si="76"/>
      </c>
      <c r="AD294" s="287">
        <f t="shared" si="77"/>
      </c>
      <c r="AE294" s="287">
        <f t="shared" si="78"/>
      </c>
      <c r="AF294" s="287">
        <f t="shared" si="79"/>
      </c>
      <c r="AG294" s="287">
        <f t="shared" si="80"/>
      </c>
      <c r="AH294" s="287">
        <f t="shared" si="81"/>
      </c>
      <c r="AI294" s="287">
        <f t="shared" si="82"/>
      </c>
      <c r="AJ294" s="287">
        <f t="shared" si="83"/>
      </c>
      <c r="AK294" s="287">
        <f t="shared" si="84"/>
      </c>
      <c r="AL294" s="287">
        <f t="shared" si="85"/>
      </c>
      <c r="AM294" s="287">
        <f t="shared" si="86"/>
      </c>
      <c r="AN294" s="287">
        <f>IF(AND(COUNTA(#REF!,K294,M294)&lt;1,COUNTA(P294:W294)=2),"x","")</f>
      </c>
      <c r="AO294" s="105">
        <f t="shared" si="87"/>
      </c>
      <c r="AP294" s="183">
        <f t="shared" si="88"/>
      </c>
      <c r="AQ294" s="183"/>
    </row>
    <row r="295" spans="25:43" ht="30" customHeight="1">
      <c r="Y295" s="287">
        <f t="shared" si="72"/>
      </c>
      <c r="Z295" s="287">
        <f t="shared" si="73"/>
      </c>
      <c r="AA295" s="287">
        <f t="shared" si="74"/>
      </c>
      <c r="AB295" s="287">
        <f t="shared" si="75"/>
      </c>
      <c r="AC295" s="287">
        <f t="shared" si="76"/>
      </c>
      <c r="AD295" s="287">
        <f t="shared" si="77"/>
      </c>
      <c r="AE295" s="287">
        <f t="shared" si="78"/>
      </c>
      <c r="AF295" s="287">
        <f t="shared" si="79"/>
      </c>
      <c r="AG295" s="287">
        <f t="shared" si="80"/>
      </c>
      <c r="AH295" s="287">
        <f t="shared" si="81"/>
      </c>
      <c r="AI295" s="287">
        <f t="shared" si="82"/>
      </c>
      <c r="AJ295" s="287">
        <f t="shared" si="83"/>
      </c>
      <c r="AK295" s="287">
        <f t="shared" si="84"/>
      </c>
      <c r="AL295" s="287">
        <f t="shared" si="85"/>
      </c>
      <c r="AM295" s="287">
        <f t="shared" si="86"/>
      </c>
      <c r="AN295" s="287">
        <f>IF(AND(COUNTA(#REF!,K295,M295)&lt;1,COUNTA(P295:W295)=2),"x","")</f>
      </c>
      <c r="AO295" s="105">
        <f t="shared" si="87"/>
      </c>
      <c r="AP295" s="183">
        <f t="shared" si="88"/>
      </c>
      <c r="AQ295" s="183"/>
    </row>
    <row r="296" spans="25:43" ht="30" customHeight="1">
      <c r="Y296" s="287">
        <f t="shared" si="72"/>
      </c>
      <c r="Z296" s="287">
        <f t="shared" si="73"/>
      </c>
      <c r="AA296" s="287">
        <f t="shared" si="74"/>
      </c>
      <c r="AB296" s="287">
        <f t="shared" si="75"/>
      </c>
      <c r="AC296" s="287">
        <f t="shared" si="76"/>
      </c>
      <c r="AD296" s="287">
        <f t="shared" si="77"/>
      </c>
      <c r="AE296" s="287">
        <f t="shared" si="78"/>
      </c>
      <c r="AF296" s="287">
        <f t="shared" si="79"/>
      </c>
      <c r="AG296" s="287">
        <f t="shared" si="80"/>
      </c>
      <c r="AH296" s="287">
        <f t="shared" si="81"/>
      </c>
      <c r="AI296" s="287">
        <f t="shared" si="82"/>
      </c>
      <c r="AJ296" s="287">
        <f t="shared" si="83"/>
      </c>
      <c r="AK296" s="287">
        <f t="shared" si="84"/>
      </c>
      <c r="AL296" s="287">
        <f t="shared" si="85"/>
      </c>
      <c r="AM296" s="287">
        <f t="shared" si="86"/>
      </c>
      <c r="AN296" s="287">
        <f>IF(AND(COUNTA(#REF!,K296,M296)&lt;1,COUNTA(P296:W296)=2),"x","")</f>
      </c>
      <c r="AO296" s="105">
        <f t="shared" si="87"/>
      </c>
      <c r="AP296" s="183">
        <f t="shared" si="88"/>
      </c>
      <c r="AQ296" s="183"/>
    </row>
    <row r="297" spans="25:43" ht="30" customHeight="1">
      <c r="Y297" s="287">
        <f t="shared" si="72"/>
      </c>
      <c r="Z297" s="287">
        <f t="shared" si="73"/>
      </c>
      <c r="AA297" s="287">
        <f t="shared" si="74"/>
      </c>
      <c r="AB297" s="287">
        <f t="shared" si="75"/>
      </c>
      <c r="AC297" s="287">
        <f t="shared" si="76"/>
      </c>
      <c r="AD297" s="287">
        <f t="shared" si="77"/>
      </c>
      <c r="AE297" s="287">
        <f t="shared" si="78"/>
      </c>
      <c r="AF297" s="287">
        <f t="shared" si="79"/>
      </c>
      <c r="AG297" s="287">
        <f t="shared" si="80"/>
      </c>
      <c r="AH297" s="287">
        <f t="shared" si="81"/>
      </c>
      <c r="AI297" s="287">
        <f t="shared" si="82"/>
      </c>
      <c r="AJ297" s="287">
        <f t="shared" si="83"/>
      </c>
      <c r="AK297" s="287">
        <f t="shared" si="84"/>
      </c>
      <c r="AL297" s="287">
        <f t="shared" si="85"/>
      </c>
      <c r="AM297" s="287">
        <f t="shared" si="86"/>
      </c>
      <c r="AN297" s="287">
        <f>IF(AND(COUNTA(#REF!,K297,M297)&lt;1,COUNTA(P297:W297)=2),"x","")</f>
      </c>
      <c r="AO297" s="105">
        <f t="shared" si="87"/>
      </c>
      <c r="AP297" s="183">
        <f t="shared" si="88"/>
      </c>
      <c r="AQ297" s="183"/>
    </row>
    <row r="298" spans="25:43" ht="30" customHeight="1">
      <c r="Y298" s="287">
        <f t="shared" si="72"/>
      </c>
      <c r="Z298" s="287">
        <f t="shared" si="73"/>
      </c>
      <c r="AA298" s="287">
        <f t="shared" si="74"/>
      </c>
      <c r="AB298" s="287">
        <f t="shared" si="75"/>
      </c>
      <c r="AC298" s="287">
        <f t="shared" si="76"/>
      </c>
      <c r="AD298" s="287">
        <f t="shared" si="77"/>
      </c>
      <c r="AE298" s="287">
        <f t="shared" si="78"/>
      </c>
      <c r="AF298" s="287">
        <f t="shared" si="79"/>
      </c>
      <c r="AG298" s="287">
        <f t="shared" si="80"/>
      </c>
      <c r="AH298" s="287">
        <f t="shared" si="81"/>
      </c>
      <c r="AI298" s="287">
        <f t="shared" si="82"/>
      </c>
      <c r="AJ298" s="287">
        <f t="shared" si="83"/>
      </c>
      <c r="AK298" s="287">
        <f t="shared" si="84"/>
      </c>
      <c r="AL298" s="287">
        <f t="shared" si="85"/>
      </c>
      <c r="AM298" s="287">
        <f t="shared" si="86"/>
      </c>
      <c r="AN298" s="287">
        <f>IF(AND(COUNTA(#REF!,K298,M298)&lt;1,COUNTA(P298:W298)=2),"x","")</f>
      </c>
      <c r="AO298" s="105">
        <f t="shared" si="87"/>
      </c>
      <c r="AP298" s="183">
        <f t="shared" si="88"/>
      </c>
      <c r="AQ298" s="183"/>
    </row>
    <row r="299" spans="25:43" ht="30" customHeight="1">
      <c r="Y299" s="287">
        <f t="shared" si="72"/>
      </c>
      <c r="Z299" s="287">
        <f t="shared" si="73"/>
      </c>
      <c r="AA299" s="287">
        <f t="shared" si="74"/>
      </c>
      <c r="AB299" s="287">
        <f t="shared" si="75"/>
      </c>
      <c r="AC299" s="287">
        <f t="shared" si="76"/>
      </c>
      <c r="AD299" s="287">
        <f t="shared" si="77"/>
      </c>
      <c r="AE299" s="287">
        <f t="shared" si="78"/>
      </c>
      <c r="AF299" s="287">
        <f t="shared" si="79"/>
      </c>
      <c r="AG299" s="287">
        <f t="shared" si="80"/>
      </c>
      <c r="AH299" s="287">
        <f t="shared" si="81"/>
      </c>
      <c r="AI299" s="287">
        <f t="shared" si="82"/>
      </c>
      <c r="AJ299" s="287">
        <f t="shared" si="83"/>
      </c>
      <c r="AK299" s="287">
        <f t="shared" si="84"/>
      </c>
      <c r="AL299" s="287">
        <f t="shared" si="85"/>
      </c>
      <c r="AM299" s="287">
        <f t="shared" si="86"/>
      </c>
      <c r="AN299" s="287">
        <f>IF(AND(COUNTA(#REF!,K299,M299)&lt;1,COUNTA(P299:W299)=2),"x","")</f>
      </c>
      <c r="AO299" s="105">
        <f t="shared" si="87"/>
      </c>
      <c r="AP299" s="183">
        <f t="shared" si="88"/>
      </c>
      <c r="AQ299" s="183"/>
    </row>
    <row r="300" spans="25:43" ht="30" customHeight="1">
      <c r="Y300" s="287">
        <f t="shared" si="72"/>
      </c>
      <c r="Z300" s="287">
        <f t="shared" si="73"/>
      </c>
      <c r="AA300" s="287">
        <f t="shared" si="74"/>
      </c>
      <c r="AB300" s="287">
        <f t="shared" si="75"/>
      </c>
      <c r="AC300" s="287">
        <f t="shared" si="76"/>
      </c>
      <c r="AD300" s="287">
        <f t="shared" si="77"/>
      </c>
      <c r="AE300" s="287">
        <f t="shared" si="78"/>
      </c>
      <c r="AF300" s="287">
        <f t="shared" si="79"/>
      </c>
      <c r="AG300" s="287">
        <f t="shared" si="80"/>
      </c>
      <c r="AH300" s="287">
        <f t="shared" si="81"/>
      </c>
      <c r="AI300" s="287">
        <f t="shared" si="82"/>
      </c>
      <c r="AJ300" s="287">
        <f t="shared" si="83"/>
      </c>
      <c r="AK300" s="287">
        <f t="shared" si="84"/>
      </c>
      <c r="AL300" s="287">
        <f t="shared" si="85"/>
      </c>
      <c r="AM300" s="287">
        <f t="shared" si="86"/>
      </c>
      <c r="AN300" s="287">
        <f>IF(AND(COUNTA(#REF!,K300,M300)&lt;1,COUNTA(P300:W300)=2),"x","")</f>
      </c>
      <c r="AO300" s="105">
        <f t="shared" si="87"/>
      </c>
      <c r="AP300" s="183">
        <f t="shared" si="88"/>
      </c>
      <c r="AQ300" s="183"/>
    </row>
  </sheetData>
  <sheetProtection sheet="1" selectLockedCells="1"/>
  <mergeCells count="27">
    <mergeCell ref="A14:C15"/>
    <mergeCell ref="I16:I17"/>
    <mergeCell ref="H16:H17"/>
    <mergeCell ref="D16:D17"/>
    <mergeCell ref="D14:J15"/>
    <mergeCell ref="G16:G17"/>
    <mergeCell ref="C16:C17"/>
    <mergeCell ref="AC16:AJ16"/>
    <mergeCell ref="A16:A17"/>
    <mergeCell ref="E16:E17"/>
    <mergeCell ref="M16:M17"/>
    <mergeCell ref="B16:B17"/>
    <mergeCell ref="K9:W9"/>
    <mergeCell ref="K10:W10"/>
    <mergeCell ref="C9:G9"/>
    <mergeCell ref="C10:G10"/>
    <mergeCell ref="H9:J9"/>
    <mergeCell ref="A7:W7"/>
    <mergeCell ref="N16:N17"/>
    <mergeCell ref="F16:F17"/>
    <mergeCell ref="H10:J10"/>
    <mergeCell ref="A12:G12"/>
    <mergeCell ref="P16:W16"/>
    <mergeCell ref="K16:K17"/>
    <mergeCell ref="K14:W15"/>
    <mergeCell ref="J16:J17"/>
    <mergeCell ref="O16:O17"/>
  </mergeCells>
  <dataValidations count="1">
    <dataValidation allowBlank="1" showErrorMessage="1" promptTitle="SireTRACE®" sqref="N20:O20"/>
  </dataValidations>
  <printOptions horizontalCentered="1" verticalCentered="1"/>
  <pageMargins left="0.25" right="0.25" top="0.25" bottom="0.25" header="0.5" footer="0.5"/>
  <pageSetup fitToHeight="1" fitToWidth="1" horizontalDpi="600" verticalDpi="600" orientation="portrait" scale="67" r:id="rId4"/>
  <ignoredErrors>
    <ignoredError sqref="Z19" formula="1"/>
  </ignoredErrors>
  <drawing r:id="rId3"/>
  <legacyDrawing r:id="rId2"/>
</worksheet>
</file>

<file path=xl/worksheets/sheet3.xml><?xml version="1.0" encoding="utf-8"?>
<worksheet xmlns="http://schemas.openxmlformats.org/spreadsheetml/2006/main" xmlns:r="http://schemas.openxmlformats.org/officeDocument/2006/relationships">
  <sheetPr>
    <tabColor rgb="FFC00000"/>
    <pageSetUpPr fitToPage="1"/>
  </sheetPr>
  <dimension ref="A1:S250"/>
  <sheetViews>
    <sheetView showZeros="0" zoomScalePageLayoutView="0" workbookViewId="0" topLeftCell="A213">
      <selection activeCell="H18" sqref="H18"/>
    </sheetView>
  </sheetViews>
  <sheetFormatPr defaultColWidth="9.140625" defaultRowHeight="15" customHeight="1"/>
  <cols>
    <col min="1" max="2" width="4.00390625" style="156" customWidth="1"/>
    <col min="3" max="3" width="13.28125" style="224" customWidth="1"/>
    <col min="4" max="4" width="11.28125" style="224" customWidth="1"/>
    <col min="5" max="7" width="12.140625" style="224" customWidth="1"/>
    <col min="8" max="10" width="8.00390625" style="224" customWidth="1"/>
    <col min="11" max="11" width="1.57421875" style="224" customWidth="1"/>
    <col min="12" max="12" width="1.1484375" style="224" customWidth="1"/>
    <col min="13" max="13" width="12.7109375" style="224" customWidth="1"/>
    <col min="14" max="14" width="13.28125" style="224" customWidth="1"/>
    <col min="15" max="15" width="11.8515625" style="224" customWidth="1"/>
    <col min="16" max="16" width="15.7109375" style="218" customWidth="1"/>
    <col min="17" max="17" width="9.7109375" style="218" customWidth="1"/>
    <col min="18" max="18" width="7.140625" style="218" customWidth="1"/>
    <col min="19" max="19" width="29.7109375" style="218" customWidth="1"/>
    <col min="20" max="20" width="9.421875" style="218" customWidth="1"/>
    <col min="21" max="21" width="8.140625" style="218" customWidth="1"/>
    <col min="22" max="16384" width="9.140625" style="218" customWidth="1"/>
  </cols>
  <sheetData>
    <row r="1" spans="1:19" s="5" customFormat="1" ht="15">
      <c r="A1" s="247"/>
      <c r="B1" s="247"/>
      <c r="C1" s="44"/>
      <c r="D1" s="44"/>
      <c r="E1" s="44"/>
      <c r="F1" s="44"/>
      <c r="G1" s="44"/>
      <c r="H1" s="44"/>
      <c r="I1" s="44"/>
      <c r="J1" s="44"/>
      <c r="K1" s="44"/>
      <c r="L1" s="44"/>
      <c r="M1" s="44"/>
      <c r="N1" s="44"/>
      <c r="O1" s="44"/>
      <c r="P1" s="35"/>
      <c r="Q1" s="35"/>
      <c r="R1" s="35"/>
      <c r="S1" s="36"/>
    </row>
    <row r="2" spans="1:19" s="5" customFormat="1" ht="15">
      <c r="A2" s="156"/>
      <c r="B2" s="156"/>
      <c r="C2" s="41"/>
      <c r="D2" s="41"/>
      <c r="E2" s="41"/>
      <c r="F2" s="41"/>
      <c r="G2" s="41"/>
      <c r="H2" s="41"/>
      <c r="I2" s="41"/>
      <c r="J2" s="41"/>
      <c r="K2" s="41"/>
      <c r="L2" s="41"/>
      <c r="M2" s="41"/>
      <c r="N2" s="41"/>
      <c r="O2" s="41"/>
      <c r="P2" s="265"/>
      <c r="Q2" s="265"/>
      <c r="R2" s="265"/>
      <c r="S2" s="177"/>
    </row>
    <row r="3" spans="1:19" s="5" customFormat="1" ht="15">
      <c r="A3" s="156"/>
      <c r="B3" s="156"/>
      <c r="C3" s="41"/>
      <c r="D3" s="41"/>
      <c r="E3" s="41"/>
      <c r="F3" s="41"/>
      <c r="G3" s="41"/>
      <c r="H3" s="41"/>
      <c r="I3" s="41"/>
      <c r="J3" s="41"/>
      <c r="K3" s="41"/>
      <c r="L3" s="41"/>
      <c r="M3" s="41"/>
      <c r="N3" s="41"/>
      <c r="O3" s="41"/>
      <c r="P3" s="265"/>
      <c r="Q3" s="265"/>
      <c r="R3" s="265"/>
      <c r="S3" s="177"/>
    </row>
    <row r="4" spans="1:19" s="5" customFormat="1" ht="15">
      <c r="A4" s="156"/>
      <c r="B4" s="156"/>
      <c r="C4" s="41"/>
      <c r="D4" s="41"/>
      <c r="E4" s="41"/>
      <c r="F4" s="41"/>
      <c r="G4" s="41"/>
      <c r="H4" s="41"/>
      <c r="I4" s="41"/>
      <c r="J4" s="41"/>
      <c r="K4" s="41"/>
      <c r="L4" s="41"/>
      <c r="M4" s="41"/>
      <c r="N4" s="41"/>
      <c r="O4" s="41"/>
      <c r="P4" s="265"/>
      <c r="Q4" s="265"/>
      <c r="R4" s="265"/>
      <c r="S4" s="177"/>
    </row>
    <row r="5" spans="1:19" s="5" customFormat="1" ht="15">
      <c r="A5" s="156"/>
      <c r="B5" s="156"/>
      <c r="C5" s="41"/>
      <c r="D5" s="41"/>
      <c r="E5" s="41"/>
      <c r="F5" s="41"/>
      <c r="G5" s="41"/>
      <c r="H5" s="41"/>
      <c r="I5" s="41"/>
      <c r="J5" s="41"/>
      <c r="K5" s="41"/>
      <c r="L5" s="41"/>
      <c r="M5" s="41"/>
      <c r="N5" s="41"/>
      <c r="O5" s="41"/>
      <c r="P5" s="265"/>
      <c r="Q5" s="265"/>
      <c r="R5" s="265"/>
      <c r="S5" s="177"/>
    </row>
    <row r="6" spans="1:19" s="5" customFormat="1" ht="15">
      <c r="A6" s="156"/>
      <c r="B6" s="156"/>
      <c r="C6" s="41"/>
      <c r="D6" s="41"/>
      <c r="E6" s="41"/>
      <c r="F6" s="41"/>
      <c r="G6" s="41"/>
      <c r="H6" s="41"/>
      <c r="I6" s="41"/>
      <c r="J6" s="41"/>
      <c r="K6" s="41"/>
      <c r="L6" s="41"/>
      <c r="M6" s="41"/>
      <c r="N6" s="41"/>
      <c r="O6" s="41"/>
      <c r="P6" s="265"/>
      <c r="Q6" s="265"/>
      <c r="R6" s="265"/>
      <c r="S6" s="177"/>
    </row>
    <row r="7" spans="1:19" s="5" customFormat="1" ht="16.5" customHeight="1">
      <c r="A7" s="156"/>
      <c r="B7" s="156"/>
      <c r="C7" s="448"/>
      <c r="D7" s="448"/>
      <c r="E7" s="448"/>
      <c r="F7" s="448"/>
      <c r="G7" s="448"/>
      <c r="H7" s="449"/>
      <c r="I7" s="449"/>
      <c r="J7" s="449"/>
      <c r="K7" s="449"/>
      <c r="L7" s="449"/>
      <c r="M7" s="449"/>
      <c r="N7" s="449"/>
      <c r="O7" s="449"/>
      <c r="P7" s="449"/>
      <c r="Q7" s="449"/>
      <c r="R7" s="449"/>
      <c r="S7" s="450"/>
    </row>
    <row r="8" spans="1:19" s="5" customFormat="1" ht="16.5" customHeight="1" thickBot="1">
      <c r="A8" s="156"/>
      <c r="B8" s="156"/>
      <c r="C8" s="248"/>
      <c r="D8" s="248"/>
      <c r="E8" s="248"/>
      <c r="F8" s="248"/>
      <c r="G8" s="248"/>
      <c r="H8" s="249"/>
      <c r="I8" s="249"/>
      <c r="J8" s="249"/>
      <c r="K8" s="249"/>
      <c r="L8" s="249"/>
      <c r="M8" s="249"/>
      <c r="N8" s="249"/>
      <c r="O8" s="249"/>
      <c r="P8" s="249"/>
      <c r="Q8" s="249"/>
      <c r="R8" s="249"/>
      <c r="S8" s="250"/>
    </row>
    <row r="9" spans="1:19" s="5" customFormat="1" ht="15" customHeight="1">
      <c r="A9" s="436" t="s">
        <v>148</v>
      </c>
      <c r="B9" s="436"/>
      <c r="C9" s="436"/>
      <c r="D9" s="436"/>
      <c r="E9" s="436"/>
      <c r="F9" s="436"/>
      <c r="G9" s="436"/>
      <c r="H9" s="435" t="s">
        <v>137</v>
      </c>
      <c r="I9" s="436"/>
      <c r="J9" s="437"/>
      <c r="K9" s="244"/>
      <c r="L9" s="245"/>
      <c r="M9" s="422" t="s">
        <v>138</v>
      </c>
      <c r="N9" s="423"/>
      <c r="O9" s="423"/>
      <c r="P9" s="423"/>
      <c r="Q9" s="423"/>
      <c r="R9" s="423"/>
      <c r="S9" s="424"/>
    </row>
    <row r="10" spans="1:19" s="5" customFormat="1" ht="58.5" customHeight="1" thickBot="1">
      <c r="A10" s="439"/>
      <c r="B10" s="439"/>
      <c r="C10" s="439"/>
      <c r="D10" s="439"/>
      <c r="E10" s="439"/>
      <c r="F10" s="439"/>
      <c r="G10" s="439"/>
      <c r="H10" s="438"/>
      <c r="I10" s="439"/>
      <c r="J10" s="440"/>
      <c r="K10" s="244"/>
      <c r="L10" s="246"/>
      <c r="M10" s="425"/>
      <c r="N10" s="426"/>
      <c r="O10" s="426"/>
      <c r="P10" s="426"/>
      <c r="Q10" s="426"/>
      <c r="R10" s="426"/>
      <c r="S10" s="427"/>
    </row>
    <row r="11" spans="1:19" s="235" customFormat="1" ht="15" customHeight="1">
      <c r="A11" s="441" t="s">
        <v>118</v>
      </c>
      <c r="B11" s="444" t="s">
        <v>122</v>
      </c>
      <c r="C11" s="451" t="s">
        <v>25</v>
      </c>
      <c r="D11" s="434" t="s">
        <v>129</v>
      </c>
      <c r="E11" s="432" t="s">
        <v>130</v>
      </c>
      <c r="F11" s="432" t="s">
        <v>134</v>
      </c>
      <c r="G11" s="432" t="s">
        <v>135</v>
      </c>
      <c r="H11" s="453" t="s">
        <v>115</v>
      </c>
      <c r="I11" s="434" t="s">
        <v>85</v>
      </c>
      <c r="J11" s="446" t="s">
        <v>131</v>
      </c>
      <c r="K11" s="221"/>
      <c r="L11" s="457"/>
      <c r="M11" s="420" t="s">
        <v>49</v>
      </c>
      <c r="N11" s="420" t="s">
        <v>25</v>
      </c>
      <c r="O11" s="456" t="s">
        <v>129</v>
      </c>
      <c r="P11" s="456" t="s">
        <v>133</v>
      </c>
      <c r="Q11" s="420" t="s">
        <v>115</v>
      </c>
      <c r="R11" s="420" t="s">
        <v>85</v>
      </c>
      <c r="S11" s="429" t="s">
        <v>112</v>
      </c>
    </row>
    <row r="12" spans="1:19" s="235" customFormat="1" ht="15" customHeight="1">
      <c r="A12" s="442"/>
      <c r="B12" s="445"/>
      <c r="C12" s="452"/>
      <c r="D12" s="447"/>
      <c r="E12" s="433"/>
      <c r="F12" s="433"/>
      <c r="G12" s="433"/>
      <c r="H12" s="454"/>
      <c r="I12" s="447"/>
      <c r="J12" s="446"/>
      <c r="K12" s="221"/>
      <c r="L12" s="458"/>
      <c r="M12" s="421"/>
      <c r="N12" s="421"/>
      <c r="O12" s="456"/>
      <c r="P12" s="456"/>
      <c r="Q12" s="421"/>
      <c r="R12" s="421"/>
      <c r="S12" s="430"/>
    </row>
    <row r="13" spans="1:19" s="235" customFormat="1" ht="15" customHeight="1">
      <c r="A13" s="442"/>
      <c r="B13" s="445"/>
      <c r="C13" s="452"/>
      <c r="D13" s="447"/>
      <c r="E13" s="433"/>
      <c r="F13" s="433"/>
      <c r="G13" s="433"/>
      <c r="H13" s="454"/>
      <c r="I13" s="447"/>
      <c r="J13" s="446"/>
      <c r="K13" s="221"/>
      <c r="L13" s="458"/>
      <c r="M13" s="421"/>
      <c r="N13" s="421"/>
      <c r="O13" s="456"/>
      <c r="P13" s="456"/>
      <c r="Q13" s="421"/>
      <c r="R13" s="421"/>
      <c r="S13" s="430"/>
    </row>
    <row r="14" spans="1:19" s="235" customFormat="1" ht="15" customHeight="1">
      <c r="A14" s="442"/>
      <c r="B14" s="445"/>
      <c r="C14" s="452"/>
      <c r="D14" s="447"/>
      <c r="E14" s="433"/>
      <c r="F14" s="433"/>
      <c r="G14" s="433"/>
      <c r="H14" s="454"/>
      <c r="I14" s="447"/>
      <c r="J14" s="446"/>
      <c r="K14" s="221"/>
      <c r="L14" s="458"/>
      <c r="M14" s="421"/>
      <c r="N14" s="421"/>
      <c r="O14" s="456"/>
      <c r="P14" s="456"/>
      <c r="Q14" s="421"/>
      <c r="R14" s="421"/>
      <c r="S14" s="430"/>
    </row>
    <row r="15" spans="1:19" s="235" customFormat="1" ht="15" customHeight="1">
      <c r="A15" s="442"/>
      <c r="B15" s="445"/>
      <c r="C15" s="452"/>
      <c r="D15" s="447"/>
      <c r="E15" s="433"/>
      <c r="F15" s="433"/>
      <c r="G15" s="433"/>
      <c r="H15" s="454"/>
      <c r="I15" s="447"/>
      <c r="J15" s="446"/>
      <c r="K15" s="221"/>
      <c r="L15" s="458"/>
      <c r="M15" s="421"/>
      <c r="N15" s="421"/>
      <c r="O15" s="456"/>
      <c r="P15" s="456"/>
      <c r="Q15" s="421"/>
      <c r="R15" s="421"/>
      <c r="S15" s="430"/>
    </row>
    <row r="16" spans="1:19" s="235" customFormat="1" ht="42.75" customHeight="1">
      <c r="A16" s="443"/>
      <c r="B16" s="445"/>
      <c r="C16" s="452"/>
      <c r="D16" s="447"/>
      <c r="E16" s="434"/>
      <c r="F16" s="434"/>
      <c r="G16" s="434"/>
      <c r="H16" s="455"/>
      <c r="I16" s="447"/>
      <c r="J16" s="446"/>
      <c r="K16" s="221"/>
      <c r="L16" s="459"/>
      <c r="M16" s="421"/>
      <c r="N16" s="421"/>
      <c r="O16" s="456"/>
      <c r="P16" s="456"/>
      <c r="Q16" s="428"/>
      <c r="R16" s="428"/>
      <c r="S16" s="431"/>
    </row>
    <row r="17" spans="1:19" s="235" customFormat="1" ht="15" customHeight="1">
      <c r="A17" s="206"/>
      <c r="B17" s="206"/>
      <c r="C17" s="211">
        <v>9000123456</v>
      </c>
      <c r="D17" s="204" t="s">
        <v>44</v>
      </c>
      <c r="E17" s="211" t="s">
        <v>58</v>
      </c>
      <c r="F17" s="211" t="s">
        <v>136</v>
      </c>
      <c r="G17" s="211" t="s">
        <v>91</v>
      </c>
      <c r="H17" s="204" t="s">
        <v>132</v>
      </c>
      <c r="I17" s="204" t="s">
        <v>127</v>
      </c>
      <c r="J17" s="205" t="s">
        <v>46</v>
      </c>
      <c r="K17" s="222"/>
      <c r="L17" s="219"/>
      <c r="M17" s="205"/>
      <c r="N17" s="205"/>
      <c r="O17" s="21"/>
      <c r="P17" s="206"/>
      <c r="Q17" s="206"/>
      <c r="R17" s="206"/>
      <c r="S17" s="237"/>
    </row>
    <row r="18" spans="1:19" s="236" customFormat="1" ht="15" customHeight="1">
      <c r="A18" s="238">
        <f>IF('Test &amp; Sample Information'!K19="x",'Test &amp; Sample Information'!K19,"")</f>
      </c>
      <c r="B18" s="238">
        <f>IF('Test &amp; Sample Information'!M19="x",'Test &amp; Sample Information'!M19,"")</f>
      </c>
      <c r="C18" s="212">
        <f>IF(OR('Test &amp; Sample Information'!K19="x",'Test &amp; Sample Information'!M19="x"),'Test &amp; Sample Information'!K19,"")</f>
      </c>
      <c r="D18" s="212">
        <f>IF(OR('Test &amp; Sample Information'!K19="x",'Test &amp; Sample Information'!M19="x"),'Test &amp; Sample Information'!B19,"")</f>
      </c>
      <c r="E18" s="212">
        <f>IF(OR('Test &amp; Sample Information'!K19="x",'Test &amp; Sample Information'!M19="x"),'Test &amp; Sample Information'!D19,"")</f>
      </c>
      <c r="F18" s="212">
        <f>IF(OR('Test &amp; Sample Information'!K19="x",'Test &amp; Sample Information'!M19="x"),'Test &amp; Sample Information'!H19,"")</f>
      </c>
      <c r="G18" s="212">
        <f>IF(OR('Test &amp; Sample Information'!K19="x",'Test &amp; Sample Information'!M19="x"),'Test &amp; Sample Information'!J19,"")</f>
      </c>
      <c r="H18" s="216"/>
      <c r="I18" s="214"/>
      <c r="J18" s="214"/>
      <c r="K18" s="223"/>
      <c r="L18" s="220"/>
      <c r="M18" s="214"/>
      <c r="N18" s="214"/>
      <c r="O18" s="215"/>
      <c r="P18" s="239"/>
      <c r="Q18" s="239"/>
      <c r="R18" s="239"/>
      <c r="S18" s="240"/>
    </row>
    <row r="19" spans="1:19" s="235" customFormat="1" ht="15" customHeight="1">
      <c r="A19" s="238">
        <f>IF('Test &amp; Sample Information'!K20="x",'Test &amp; Sample Information'!K20,"")</f>
      </c>
      <c r="B19" s="238">
        <f>IF('Test &amp; Sample Information'!M20="x",'Test &amp; Sample Information'!M20,"")</f>
      </c>
      <c r="C19" s="212">
        <f>IF(OR('Test &amp; Sample Information'!K20="x",'Test &amp; Sample Information'!M20="x"),'Test &amp; Sample Information'!K20,"")</f>
      </c>
      <c r="D19" s="212">
        <f>IF(OR('Test &amp; Sample Information'!K20="x",'Test &amp; Sample Information'!M20="x"),'Test &amp; Sample Information'!B20,"")</f>
      </c>
      <c r="E19" s="212">
        <f>IF(OR('Test &amp; Sample Information'!K20="x",'Test &amp; Sample Information'!M20="x"),'Test &amp; Sample Information'!D20,"")</f>
      </c>
      <c r="F19" s="212">
        <f>IF(OR('Test &amp; Sample Information'!K20="x",'Test &amp; Sample Information'!M20="x"),'Test &amp; Sample Information'!H20,"")</f>
      </c>
      <c r="G19" s="212">
        <f>IF(OR('Test &amp; Sample Information'!K20="x",'Test &amp; Sample Information'!M20="x"),'Test &amp; Sample Information'!J20,"")</f>
      </c>
      <c r="H19" s="216"/>
      <c r="I19" s="214"/>
      <c r="J19" s="214"/>
      <c r="K19" s="223"/>
      <c r="L19" s="220"/>
      <c r="M19" s="214"/>
      <c r="N19" s="214"/>
      <c r="O19" s="215"/>
      <c r="P19" s="239"/>
      <c r="Q19" s="239"/>
      <c r="R19" s="239"/>
      <c r="S19" s="240"/>
    </row>
    <row r="20" spans="1:19" s="235" customFormat="1" ht="15" customHeight="1">
      <c r="A20" s="238">
        <f>IF('Test &amp; Sample Information'!K21="x",'Test &amp; Sample Information'!K21,"")</f>
      </c>
      <c r="B20" s="238">
        <f>IF('Test &amp; Sample Information'!M21="x",'Test &amp; Sample Information'!M21,"")</f>
      </c>
      <c r="C20" s="212">
        <f>IF(OR('Test &amp; Sample Information'!K21="x",'Test &amp; Sample Information'!M21="x"),'Test &amp; Sample Information'!K21,"")</f>
      </c>
      <c r="D20" s="212">
        <f>IF(OR('Test &amp; Sample Information'!K21="x",'Test &amp; Sample Information'!M21="x"),'Test &amp; Sample Information'!B21,"")</f>
      </c>
      <c r="E20" s="212">
        <f>IF(OR('Test &amp; Sample Information'!K21="x",'Test &amp; Sample Information'!M21="x"),'Test &amp; Sample Information'!D21,"")</f>
      </c>
      <c r="F20" s="212">
        <f>IF(OR('Test &amp; Sample Information'!K21="x",'Test &amp; Sample Information'!M21="x"),'Test &amp; Sample Information'!H21,"")</f>
      </c>
      <c r="G20" s="212">
        <f>IF(OR('Test &amp; Sample Information'!K21="x",'Test &amp; Sample Information'!M21="x"),'Test &amp; Sample Information'!J21,"")</f>
      </c>
      <c r="H20" s="216"/>
      <c r="I20" s="214"/>
      <c r="J20" s="214"/>
      <c r="K20" s="223"/>
      <c r="L20" s="220"/>
      <c r="M20" s="214"/>
      <c r="N20" s="214"/>
      <c r="O20" s="215"/>
      <c r="P20" s="239"/>
      <c r="Q20" s="239"/>
      <c r="R20" s="239"/>
      <c r="S20" s="240"/>
    </row>
    <row r="21" spans="1:19" s="235" customFormat="1" ht="15" customHeight="1">
      <c r="A21" s="238">
        <f>IF('Test &amp; Sample Information'!K22="x",'Test &amp; Sample Information'!K22,"")</f>
      </c>
      <c r="B21" s="238">
        <f>IF('Test &amp; Sample Information'!M22="x",'Test &amp; Sample Information'!M22,"")</f>
      </c>
      <c r="C21" s="212">
        <f>IF(OR('Test &amp; Sample Information'!K22="x",'Test &amp; Sample Information'!M22="x"),'Test &amp; Sample Information'!K22,"")</f>
      </c>
      <c r="D21" s="212">
        <f>IF(OR('Test &amp; Sample Information'!K22="x",'Test &amp; Sample Information'!M22="x"),'Test &amp; Sample Information'!B22,"")</f>
      </c>
      <c r="E21" s="212">
        <f>IF(OR('Test &amp; Sample Information'!K22="x",'Test &amp; Sample Information'!M22="x"),'Test &amp; Sample Information'!D22,"")</f>
      </c>
      <c r="F21" s="212">
        <f>IF(OR('Test &amp; Sample Information'!K22="x",'Test &amp; Sample Information'!M22="x"),'Test &amp; Sample Information'!H22,"")</f>
      </c>
      <c r="G21" s="212">
        <f>IF(OR('Test &amp; Sample Information'!K22="x",'Test &amp; Sample Information'!M22="x"),'Test &amp; Sample Information'!J22,"")</f>
      </c>
      <c r="H21" s="216"/>
      <c r="I21" s="214"/>
      <c r="J21" s="214"/>
      <c r="K21" s="223"/>
      <c r="L21" s="220"/>
      <c r="M21" s="214"/>
      <c r="N21" s="214"/>
      <c r="O21" s="215"/>
      <c r="P21" s="239"/>
      <c r="Q21" s="239"/>
      <c r="R21" s="239"/>
      <c r="S21" s="240"/>
    </row>
    <row r="22" spans="1:19" s="235" customFormat="1" ht="15" customHeight="1">
      <c r="A22" s="238">
        <f>IF('Test &amp; Sample Information'!K23="x",'Test &amp; Sample Information'!K23,"")</f>
      </c>
      <c r="B22" s="238">
        <f>IF('Test &amp; Sample Information'!M23="x",'Test &amp; Sample Information'!M23,"")</f>
      </c>
      <c r="C22" s="212">
        <f>IF(OR('Test &amp; Sample Information'!K23="x",'Test &amp; Sample Information'!M23="x"),'Test &amp; Sample Information'!K23,"")</f>
      </c>
      <c r="D22" s="212">
        <f>IF(OR('Test &amp; Sample Information'!K23="x",'Test &amp; Sample Information'!M23="x"),'Test &amp; Sample Information'!B23,"")</f>
      </c>
      <c r="E22" s="212">
        <f>IF(OR('Test &amp; Sample Information'!K23="x",'Test &amp; Sample Information'!M23="x"),'Test &amp; Sample Information'!D23,"")</f>
      </c>
      <c r="F22" s="212">
        <f>IF(OR('Test &amp; Sample Information'!K23="x",'Test &amp; Sample Information'!M23="x"),'Test &amp; Sample Information'!H23,"")</f>
      </c>
      <c r="G22" s="212">
        <f>IF(OR('Test &amp; Sample Information'!K23="x",'Test &amp; Sample Information'!M23="x"),'Test &amp; Sample Information'!J23,"")</f>
      </c>
      <c r="H22" s="216"/>
      <c r="I22" s="214"/>
      <c r="J22" s="214"/>
      <c r="K22" s="223"/>
      <c r="L22" s="220"/>
      <c r="M22" s="214"/>
      <c r="N22" s="214"/>
      <c r="O22" s="215"/>
      <c r="P22" s="239"/>
      <c r="Q22" s="239"/>
      <c r="R22" s="239"/>
      <c r="S22" s="240"/>
    </row>
    <row r="23" spans="1:19" s="235" customFormat="1" ht="15" customHeight="1">
      <c r="A23" s="238">
        <f>IF('Test &amp; Sample Information'!K24="x",'Test &amp; Sample Information'!K24,"")</f>
      </c>
      <c r="B23" s="238">
        <f>IF('Test &amp; Sample Information'!M24="x",'Test &amp; Sample Information'!M24,"")</f>
      </c>
      <c r="C23" s="212">
        <f>IF(OR('Test &amp; Sample Information'!K24="x",'Test &amp; Sample Information'!M24="x"),'Test &amp; Sample Information'!K24,"")</f>
      </c>
      <c r="D23" s="212">
        <f>IF(OR('Test &amp; Sample Information'!K24="x",'Test &amp; Sample Information'!M24="x"),'Test &amp; Sample Information'!B24,"")</f>
      </c>
      <c r="E23" s="212">
        <f>IF(OR('Test &amp; Sample Information'!K24="x",'Test &amp; Sample Information'!M24="x"),'Test &amp; Sample Information'!D24,"")</f>
      </c>
      <c r="F23" s="212">
        <f>IF(OR('Test &amp; Sample Information'!K24="x",'Test &amp; Sample Information'!M24="x"),'Test &amp; Sample Information'!H24,"")</f>
      </c>
      <c r="G23" s="212">
        <f>IF(OR('Test &amp; Sample Information'!K24="x",'Test &amp; Sample Information'!M24="x"),'Test &amp; Sample Information'!J24,"")</f>
      </c>
      <c r="H23" s="216"/>
      <c r="I23" s="214"/>
      <c r="J23" s="214"/>
      <c r="K23" s="223"/>
      <c r="L23" s="220"/>
      <c r="M23" s="214"/>
      <c r="N23" s="214"/>
      <c r="O23" s="215"/>
      <c r="P23" s="239"/>
      <c r="Q23" s="239"/>
      <c r="R23" s="239"/>
      <c r="S23" s="240"/>
    </row>
    <row r="24" spans="1:19" s="235" customFormat="1" ht="15" customHeight="1">
      <c r="A24" s="238">
        <f>IF('Test &amp; Sample Information'!K25="x",'Test &amp; Sample Information'!K25,"")</f>
      </c>
      <c r="B24" s="238">
        <f>IF('Test &amp; Sample Information'!M25="x",'Test &amp; Sample Information'!M25,"")</f>
      </c>
      <c r="C24" s="212">
        <f>IF(OR('Test &amp; Sample Information'!K25="x",'Test &amp; Sample Information'!M25="x"),'Test &amp; Sample Information'!K25,"")</f>
      </c>
      <c r="D24" s="212">
        <f>IF(OR('Test &amp; Sample Information'!K25="x",'Test &amp; Sample Information'!M25="x"),'Test &amp; Sample Information'!B25,"")</f>
      </c>
      <c r="E24" s="212">
        <f>IF(OR('Test &amp; Sample Information'!K25="x",'Test &amp; Sample Information'!M25="x"),'Test &amp; Sample Information'!D25,"")</f>
      </c>
      <c r="F24" s="212">
        <f>IF(OR('Test &amp; Sample Information'!K25="x",'Test &amp; Sample Information'!M25="x"),'Test &amp; Sample Information'!H25,"")</f>
      </c>
      <c r="G24" s="212">
        <f>IF(OR('Test &amp; Sample Information'!K25="x",'Test &amp; Sample Information'!M25="x"),'Test &amp; Sample Information'!J25,"")</f>
      </c>
      <c r="H24" s="216"/>
      <c r="I24" s="214"/>
      <c r="J24" s="214"/>
      <c r="K24" s="223"/>
      <c r="L24" s="220"/>
      <c r="M24" s="214"/>
      <c r="N24" s="214"/>
      <c r="O24" s="215"/>
      <c r="P24" s="239"/>
      <c r="Q24" s="239"/>
      <c r="R24" s="239"/>
      <c r="S24" s="240"/>
    </row>
    <row r="25" spans="1:19" s="235" customFormat="1" ht="15" customHeight="1">
      <c r="A25" s="238">
        <f>IF('Test &amp; Sample Information'!K26="x",'Test &amp; Sample Information'!K26,"")</f>
      </c>
      <c r="B25" s="238">
        <f>IF('Test &amp; Sample Information'!M26="x",'Test &amp; Sample Information'!M26,"")</f>
      </c>
      <c r="C25" s="212">
        <f>IF(OR('Test &amp; Sample Information'!K26="x",'Test &amp; Sample Information'!M26="x"),'Test &amp; Sample Information'!K26,"")</f>
      </c>
      <c r="D25" s="212">
        <f>IF(OR('Test &amp; Sample Information'!K26="x",'Test &amp; Sample Information'!M26="x"),'Test &amp; Sample Information'!B26,"")</f>
      </c>
      <c r="E25" s="212">
        <f>IF(OR('Test &amp; Sample Information'!K26="x",'Test &amp; Sample Information'!M26="x"),'Test &amp; Sample Information'!D26,"")</f>
      </c>
      <c r="F25" s="212">
        <f>IF(OR('Test &amp; Sample Information'!K26="x",'Test &amp; Sample Information'!M26="x"),'Test &amp; Sample Information'!H26,"")</f>
      </c>
      <c r="G25" s="212">
        <f>IF(OR('Test &amp; Sample Information'!K26="x",'Test &amp; Sample Information'!M26="x"),'Test &amp; Sample Information'!J26,"")</f>
      </c>
      <c r="H25" s="216"/>
      <c r="I25" s="214"/>
      <c r="J25" s="214"/>
      <c r="K25" s="223"/>
      <c r="L25" s="220"/>
      <c r="M25" s="214"/>
      <c r="N25" s="214"/>
      <c r="O25" s="215"/>
      <c r="P25" s="239"/>
      <c r="Q25" s="239"/>
      <c r="R25" s="239"/>
      <c r="S25" s="240"/>
    </row>
    <row r="26" spans="1:19" s="235" customFormat="1" ht="15" customHeight="1">
      <c r="A26" s="238">
        <f>IF('Test &amp; Sample Information'!K27="x",'Test &amp; Sample Information'!K27,"")</f>
      </c>
      <c r="B26" s="238">
        <f>IF('Test &amp; Sample Information'!M27="x",'Test &amp; Sample Information'!M27,"")</f>
      </c>
      <c r="C26" s="212">
        <f>IF(OR('Test &amp; Sample Information'!K27="x",'Test &amp; Sample Information'!M27="x"),'Test &amp; Sample Information'!K27,"")</f>
      </c>
      <c r="D26" s="212">
        <f>IF(OR('Test &amp; Sample Information'!K27="x",'Test &amp; Sample Information'!M27="x"),'Test &amp; Sample Information'!B27,"")</f>
      </c>
      <c r="E26" s="212">
        <f>IF(OR('Test &amp; Sample Information'!K27="x",'Test &amp; Sample Information'!M27="x"),'Test &amp; Sample Information'!D27,"")</f>
      </c>
      <c r="F26" s="212">
        <f>IF(OR('Test &amp; Sample Information'!K27="x",'Test &amp; Sample Information'!M27="x"),'Test &amp; Sample Information'!H27,"")</f>
      </c>
      <c r="G26" s="212">
        <f>IF(OR('Test &amp; Sample Information'!K27="x",'Test &amp; Sample Information'!M27="x"),'Test &amp; Sample Information'!J27,"")</f>
      </c>
      <c r="H26" s="216"/>
      <c r="I26" s="214"/>
      <c r="J26" s="214"/>
      <c r="K26" s="223"/>
      <c r="L26" s="220"/>
      <c r="M26" s="214"/>
      <c r="N26" s="214"/>
      <c r="O26" s="215"/>
      <c r="P26" s="239"/>
      <c r="Q26" s="239"/>
      <c r="R26" s="239"/>
      <c r="S26" s="240"/>
    </row>
    <row r="27" spans="1:19" s="235" customFormat="1" ht="15" customHeight="1">
      <c r="A27" s="238">
        <f>IF('Test &amp; Sample Information'!K28="x",'Test &amp; Sample Information'!K28,"")</f>
      </c>
      <c r="B27" s="238">
        <f>IF('Test &amp; Sample Information'!M28="x",'Test &amp; Sample Information'!M28,"")</f>
      </c>
      <c r="C27" s="212">
        <f>IF(OR('Test &amp; Sample Information'!K28="x",'Test &amp; Sample Information'!M28="x"),'Test &amp; Sample Information'!K28,"")</f>
      </c>
      <c r="D27" s="212">
        <f>IF(OR('Test &amp; Sample Information'!K28="x",'Test &amp; Sample Information'!M28="x"),'Test &amp; Sample Information'!B28,"")</f>
      </c>
      <c r="E27" s="212">
        <f>IF(OR('Test &amp; Sample Information'!K28="x",'Test &amp; Sample Information'!M28="x"),'Test &amp; Sample Information'!D28,"")</f>
      </c>
      <c r="F27" s="212">
        <f>IF(OR('Test &amp; Sample Information'!K28="x",'Test &amp; Sample Information'!M28="x"),'Test &amp; Sample Information'!H28,"")</f>
      </c>
      <c r="G27" s="212">
        <f>IF(OR('Test &amp; Sample Information'!K28="x",'Test &amp; Sample Information'!M28="x"),'Test &amp; Sample Information'!J28,"")</f>
      </c>
      <c r="H27" s="216"/>
      <c r="I27" s="214"/>
      <c r="J27" s="214"/>
      <c r="K27" s="223"/>
      <c r="L27" s="220"/>
      <c r="M27" s="214"/>
      <c r="N27" s="214"/>
      <c r="O27" s="215"/>
      <c r="P27" s="239"/>
      <c r="Q27" s="239"/>
      <c r="R27" s="239"/>
      <c r="S27" s="240"/>
    </row>
    <row r="28" spans="1:19" s="235" customFormat="1" ht="15" customHeight="1">
      <c r="A28" s="238">
        <f>IF('Test &amp; Sample Information'!K29="x",'Test &amp; Sample Information'!K29,"")</f>
      </c>
      <c r="B28" s="238">
        <f>IF('Test &amp; Sample Information'!M29="x",'Test &amp; Sample Information'!M29,"")</f>
      </c>
      <c r="C28" s="212">
        <f>IF(OR('Test &amp; Sample Information'!K29="x",'Test &amp; Sample Information'!M29="x"),'Test &amp; Sample Information'!K29,"")</f>
      </c>
      <c r="D28" s="212">
        <f>IF(OR('Test &amp; Sample Information'!K29="x",'Test &amp; Sample Information'!M29="x"),'Test &amp; Sample Information'!B29,"")</f>
      </c>
      <c r="E28" s="212">
        <f>IF(OR('Test &amp; Sample Information'!K29="x",'Test &amp; Sample Information'!M29="x"),'Test &amp; Sample Information'!D29,"")</f>
      </c>
      <c r="F28" s="212">
        <f>IF(OR('Test &amp; Sample Information'!K29="x",'Test &amp; Sample Information'!M29="x"),'Test &amp; Sample Information'!H29,"")</f>
      </c>
      <c r="G28" s="212">
        <f>IF(OR('Test &amp; Sample Information'!K29="x",'Test &amp; Sample Information'!M29="x"),'Test &amp; Sample Information'!J29,"")</f>
      </c>
      <c r="H28" s="216"/>
      <c r="I28" s="214"/>
      <c r="J28" s="214"/>
      <c r="K28" s="223"/>
      <c r="L28" s="220"/>
      <c r="M28" s="214"/>
      <c r="N28" s="214"/>
      <c r="O28" s="215"/>
      <c r="P28" s="239"/>
      <c r="Q28" s="239"/>
      <c r="R28" s="239"/>
      <c r="S28" s="240"/>
    </row>
    <row r="29" spans="1:19" s="235" customFormat="1" ht="15" customHeight="1">
      <c r="A29" s="238">
        <f>IF('Test &amp; Sample Information'!K30="x",'Test &amp; Sample Information'!K30,"")</f>
      </c>
      <c r="B29" s="238">
        <f>IF('Test &amp; Sample Information'!M30="x",'Test &amp; Sample Information'!M30,"")</f>
      </c>
      <c r="C29" s="212">
        <f>IF(OR('Test &amp; Sample Information'!K30="x",'Test &amp; Sample Information'!M30="x"),'Test &amp; Sample Information'!K30,"")</f>
      </c>
      <c r="D29" s="212">
        <f>IF(OR('Test &amp; Sample Information'!K30="x",'Test &amp; Sample Information'!M30="x"),'Test &amp; Sample Information'!B30,"")</f>
      </c>
      <c r="E29" s="212">
        <f>IF(OR('Test &amp; Sample Information'!K30="x",'Test &amp; Sample Information'!M30="x"),'Test &amp; Sample Information'!D30,"")</f>
      </c>
      <c r="F29" s="212">
        <f>IF(OR('Test &amp; Sample Information'!K30="x",'Test &amp; Sample Information'!M30="x"),'Test &amp; Sample Information'!H30,"")</f>
      </c>
      <c r="G29" s="212">
        <f>IF(OR('Test &amp; Sample Information'!K30="x",'Test &amp; Sample Information'!M30="x"),'Test &amp; Sample Information'!J30,"")</f>
      </c>
      <c r="H29" s="216"/>
      <c r="I29" s="214"/>
      <c r="J29" s="214"/>
      <c r="K29" s="223"/>
      <c r="L29" s="220"/>
      <c r="M29" s="214"/>
      <c r="N29" s="214"/>
      <c r="O29" s="215"/>
      <c r="P29" s="239"/>
      <c r="Q29" s="239"/>
      <c r="R29" s="239"/>
      <c r="S29" s="240"/>
    </row>
    <row r="30" spans="1:19" s="235" customFormat="1" ht="15" customHeight="1">
      <c r="A30" s="238">
        <f>IF('Test &amp; Sample Information'!K31="x",'Test &amp; Sample Information'!K31,"")</f>
      </c>
      <c r="B30" s="238">
        <f>IF('Test &amp; Sample Information'!M31="x",'Test &amp; Sample Information'!M31,"")</f>
      </c>
      <c r="C30" s="212">
        <f>IF(OR('Test &amp; Sample Information'!K31="x",'Test &amp; Sample Information'!M31="x"),'Test &amp; Sample Information'!K31,"")</f>
      </c>
      <c r="D30" s="212">
        <f>IF(OR('Test &amp; Sample Information'!K31="x",'Test &amp; Sample Information'!M31="x"),'Test &amp; Sample Information'!B31,"")</f>
      </c>
      <c r="E30" s="212">
        <f>IF(OR('Test &amp; Sample Information'!K31="x",'Test &amp; Sample Information'!M31="x"),'Test &amp; Sample Information'!D31,"")</f>
      </c>
      <c r="F30" s="212">
        <f>IF(OR('Test &amp; Sample Information'!K31="x",'Test &amp; Sample Information'!M31="x"),'Test &amp; Sample Information'!H31,"")</f>
      </c>
      <c r="G30" s="212">
        <f>IF(OR('Test &amp; Sample Information'!K31="x",'Test &amp; Sample Information'!M31="x"),'Test &amp; Sample Information'!J31,"")</f>
      </c>
      <c r="H30" s="216"/>
      <c r="I30" s="214"/>
      <c r="J30" s="214"/>
      <c r="K30" s="223"/>
      <c r="L30" s="220"/>
      <c r="M30" s="214"/>
      <c r="N30" s="214"/>
      <c r="O30" s="215"/>
      <c r="P30" s="239"/>
      <c r="Q30" s="239"/>
      <c r="R30" s="239"/>
      <c r="S30" s="240"/>
    </row>
    <row r="31" spans="1:19" s="235" customFormat="1" ht="15" customHeight="1">
      <c r="A31" s="238">
        <f>IF('Test &amp; Sample Information'!K32="x",'Test &amp; Sample Information'!K32,"")</f>
      </c>
      <c r="B31" s="238">
        <f>IF('Test &amp; Sample Information'!M32="x",'Test &amp; Sample Information'!M32,"")</f>
      </c>
      <c r="C31" s="212">
        <f>IF(OR('Test &amp; Sample Information'!K32="x",'Test &amp; Sample Information'!M32="x"),'Test &amp; Sample Information'!K32,"")</f>
      </c>
      <c r="D31" s="212">
        <f>IF(OR('Test &amp; Sample Information'!K32="x",'Test &amp; Sample Information'!M32="x"),'Test &amp; Sample Information'!B32,"")</f>
      </c>
      <c r="E31" s="212">
        <f>IF(OR('Test &amp; Sample Information'!K32="x",'Test &amp; Sample Information'!M32="x"),'Test &amp; Sample Information'!D32,"")</f>
      </c>
      <c r="F31" s="212">
        <f>IF(OR('Test &amp; Sample Information'!K32="x",'Test &amp; Sample Information'!M32="x"),'Test &amp; Sample Information'!H32,"")</f>
      </c>
      <c r="G31" s="212">
        <f>IF(OR('Test &amp; Sample Information'!K32="x",'Test &amp; Sample Information'!M32="x"),'Test &amp; Sample Information'!J32,"")</f>
      </c>
      <c r="H31" s="216"/>
      <c r="I31" s="214"/>
      <c r="J31" s="214"/>
      <c r="K31" s="223"/>
      <c r="L31" s="220"/>
      <c r="M31" s="214"/>
      <c r="N31" s="214"/>
      <c r="O31" s="215"/>
      <c r="P31" s="239"/>
      <c r="Q31" s="239"/>
      <c r="R31" s="239"/>
      <c r="S31" s="240"/>
    </row>
    <row r="32" spans="1:19" s="235" customFormat="1" ht="15" customHeight="1">
      <c r="A32" s="238">
        <f>IF('Test &amp; Sample Information'!K33="x",'Test &amp; Sample Information'!K33,"")</f>
      </c>
      <c r="B32" s="238">
        <f>IF('Test &amp; Sample Information'!M33="x",'Test &amp; Sample Information'!M33,"")</f>
      </c>
      <c r="C32" s="212">
        <f>IF(OR('Test &amp; Sample Information'!K33="x",'Test &amp; Sample Information'!M33="x"),'Test &amp; Sample Information'!K33,"")</f>
      </c>
      <c r="D32" s="212">
        <f>IF(OR('Test &amp; Sample Information'!K33="x",'Test &amp; Sample Information'!M33="x"),'Test &amp; Sample Information'!B33,"")</f>
      </c>
      <c r="E32" s="212">
        <f>IF(OR('Test &amp; Sample Information'!K33="x",'Test &amp; Sample Information'!M33="x"),'Test &amp; Sample Information'!D33,"")</f>
      </c>
      <c r="F32" s="212">
        <f>IF(OR('Test &amp; Sample Information'!K33="x",'Test &amp; Sample Information'!M33="x"),'Test &amp; Sample Information'!H33,"")</f>
      </c>
      <c r="G32" s="212">
        <f>IF(OR('Test &amp; Sample Information'!K33="x",'Test &amp; Sample Information'!M33="x"),'Test &amp; Sample Information'!J33,"")</f>
      </c>
      <c r="H32" s="216"/>
      <c r="I32" s="214"/>
      <c r="J32" s="214"/>
      <c r="K32" s="223"/>
      <c r="L32" s="220"/>
      <c r="M32" s="214"/>
      <c r="N32" s="214"/>
      <c r="O32" s="215"/>
      <c r="P32" s="239"/>
      <c r="Q32" s="239"/>
      <c r="R32" s="239"/>
      <c r="S32" s="240"/>
    </row>
    <row r="33" spans="1:19" s="235" customFormat="1" ht="15" customHeight="1">
      <c r="A33" s="238">
        <f>IF('Test &amp; Sample Information'!K34="x",'Test &amp; Sample Information'!K34,"")</f>
      </c>
      <c r="B33" s="238">
        <f>IF('Test &amp; Sample Information'!M34="x",'Test &amp; Sample Information'!M34,"")</f>
      </c>
      <c r="C33" s="212">
        <f>IF(OR('Test &amp; Sample Information'!K34="x",'Test &amp; Sample Information'!M34="x"),'Test &amp; Sample Information'!K34,"")</f>
      </c>
      <c r="D33" s="212">
        <f>IF(OR('Test &amp; Sample Information'!K34="x",'Test &amp; Sample Information'!M34="x"),'Test &amp; Sample Information'!B34,"")</f>
      </c>
      <c r="E33" s="212">
        <f>IF(OR('Test &amp; Sample Information'!K34="x",'Test &amp; Sample Information'!M34="x"),'Test &amp; Sample Information'!D34,"")</f>
      </c>
      <c r="F33" s="212">
        <f>IF(OR('Test &amp; Sample Information'!K34="x",'Test &amp; Sample Information'!M34="x"),'Test &amp; Sample Information'!H34,"")</f>
      </c>
      <c r="G33" s="212">
        <f>IF(OR('Test &amp; Sample Information'!K34="x",'Test &amp; Sample Information'!M34="x"),'Test &amp; Sample Information'!J34,"")</f>
      </c>
      <c r="H33" s="216"/>
      <c r="I33" s="214"/>
      <c r="J33" s="214"/>
      <c r="K33" s="223"/>
      <c r="L33" s="220"/>
      <c r="M33" s="214"/>
      <c r="N33" s="214"/>
      <c r="O33" s="215"/>
      <c r="P33" s="239"/>
      <c r="Q33" s="239"/>
      <c r="R33" s="239"/>
      <c r="S33" s="240"/>
    </row>
    <row r="34" spans="1:19" s="235" customFormat="1" ht="15" customHeight="1">
      <c r="A34" s="238">
        <f>IF('Test &amp; Sample Information'!K35="x",'Test &amp; Sample Information'!K35,"")</f>
      </c>
      <c r="B34" s="238">
        <f>IF('Test &amp; Sample Information'!M35="x",'Test &amp; Sample Information'!M35,"")</f>
      </c>
      <c r="C34" s="212">
        <f>IF(OR('Test &amp; Sample Information'!K35="x",'Test &amp; Sample Information'!M35="x"),'Test &amp; Sample Information'!K35,"")</f>
      </c>
      <c r="D34" s="212">
        <f>IF(OR('Test &amp; Sample Information'!K35="x",'Test &amp; Sample Information'!M35="x"),'Test &amp; Sample Information'!B35,"")</f>
      </c>
      <c r="E34" s="212">
        <f>IF(OR('Test &amp; Sample Information'!K35="x",'Test &amp; Sample Information'!M35="x"),'Test &amp; Sample Information'!D35,"")</f>
      </c>
      <c r="F34" s="212">
        <f>IF(OR('Test &amp; Sample Information'!K35="x",'Test &amp; Sample Information'!M35="x"),'Test &amp; Sample Information'!H35,"")</f>
      </c>
      <c r="G34" s="212">
        <f>IF(OR('Test &amp; Sample Information'!K35="x",'Test &amp; Sample Information'!M35="x"),'Test &amp; Sample Information'!J35,"")</f>
      </c>
      <c r="H34" s="216"/>
      <c r="I34" s="214"/>
      <c r="J34" s="214"/>
      <c r="K34" s="223"/>
      <c r="L34" s="220"/>
      <c r="M34" s="214"/>
      <c r="N34" s="214"/>
      <c r="O34" s="215"/>
      <c r="P34" s="239"/>
      <c r="Q34" s="239"/>
      <c r="R34" s="239"/>
      <c r="S34" s="240"/>
    </row>
    <row r="35" spans="1:19" s="235" customFormat="1" ht="15" customHeight="1">
      <c r="A35" s="238">
        <f>IF('Test &amp; Sample Information'!K36="x",'Test &amp; Sample Information'!K36,"")</f>
      </c>
      <c r="B35" s="238">
        <f>IF('Test &amp; Sample Information'!M36="x",'Test &amp; Sample Information'!M36,"")</f>
      </c>
      <c r="C35" s="212">
        <f>IF(OR('Test &amp; Sample Information'!K36="x",'Test &amp; Sample Information'!M36="x"),'Test &amp; Sample Information'!K36,"")</f>
      </c>
      <c r="D35" s="212">
        <f>IF(OR('Test &amp; Sample Information'!K36="x",'Test &amp; Sample Information'!M36="x"),'Test &amp; Sample Information'!B36,"")</f>
      </c>
      <c r="E35" s="212">
        <f>IF(OR('Test &amp; Sample Information'!K36="x",'Test &amp; Sample Information'!M36="x"),'Test &amp; Sample Information'!D36,"")</f>
      </c>
      <c r="F35" s="212">
        <f>IF(OR('Test &amp; Sample Information'!K36="x",'Test &amp; Sample Information'!M36="x"),'Test &amp; Sample Information'!H36,"")</f>
      </c>
      <c r="G35" s="212">
        <f>IF(OR('Test &amp; Sample Information'!K36="x",'Test &amp; Sample Information'!M36="x"),'Test &amp; Sample Information'!J36,"")</f>
      </c>
      <c r="H35" s="216"/>
      <c r="I35" s="214"/>
      <c r="J35" s="214"/>
      <c r="K35" s="223"/>
      <c r="L35" s="220"/>
      <c r="M35" s="214"/>
      <c r="N35" s="214"/>
      <c r="O35" s="215"/>
      <c r="P35" s="239"/>
      <c r="Q35" s="239"/>
      <c r="R35" s="239"/>
      <c r="S35" s="240"/>
    </row>
    <row r="36" spans="1:19" s="235" customFormat="1" ht="15" customHeight="1">
      <c r="A36" s="238">
        <f>IF('Test &amp; Sample Information'!K37="x",'Test &amp; Sample Information'!K37,"")</f>
      </c>
      <c r="B36" s="238">
        <f>IF('Test &amp; Sample Information'!M37="x",'Test &amp; Sample Information'!M37,"")</f>
      </c>
      <c r="C36" s="212">
        <f>IF(OR('Test &amp; Sample Information'!K37="x",'Test &amp; Sample Information'!M37="x"),'Test &amp; Sample Information'!K37,"")</f>
      </c>
      <c r="D36" s="212">
        <f>IF(OR('Test &amp; Sample Information'!K37="x",'Test &amp; Sample Information'!M37="x"),'Test &amp; Sample Information'!B37,"")</f>
      </c>
      <c r="E36" s="212">
        <f>IF(OR('Test &amp; Sample Information'!K37="x",'Test &amp; Sample Information'!M37="x"),'Test &amp; Sample Information'!D37,"")</f>
      </c>
      <c r="F36" s="212">
        <f>IF(OR('Test &amp; Sample Information'!K37="x",'Test &amp; Sample Information'!M37="x"),'Test &amp; Sample Information'!H37,"")</f>
      </c>
      <c r="G36" s="212">
        <f>IF(OR('Test &amp; Sample Information'!K37="x",'Test &amp; Sample Information'!M37="x"),'Test &amp; Sample Information'!J37,"")</f>
      </c>
      <c r="H36" s="216"/>
      <c r="I36" s="214"/>
      <c r="J36" s="214"/>
      <c r="K36" s="223"/>
      <c r="L36" s="220"/>
      <c r="M36" s="214"/>
      <c r="N36" s="214"/>
      <c r="O36" s="215"/>
      <c r="P36" s="239"/>
      <c r="Q36" s="239"/>
      <c r="R36" s="239"/>
      <c r="S36" s="240"/>
    </row>
    <row r="37" spans="1:19" s="235" customFormat="1" ht="15" customHeight="1">
      <c r="A37" s="238">
        <f>IF('Test &amp; Sample Information'!K38="x",'Test &amp; Sample Information'!K38,"")</f>
      </c>
      <c r="B37" s="238">
        <f>IF('Test &amp; Sample Information'!M38="x",'Test &amp; Sample Information'!M38,"")</f>
      </c>
      <c r="C37" s="212">
        <f>IF(OR('Test &amp; Sample Information'!K38="x",'Test &amp; Sample Information'!M38="x"),'Test &amp; Sample Information'!K38,"")</f>
      </c>
      <c r="D37" s="212">
        <f>IF(OR('Test &amp; Sample Information'!K38="x",'Test &amp; Sample Information'!M38="x"),'Test &amp; Sample Information'!B38,"")</f>
      </c>
      <c r="E37" s="212">
        <f>IF(OR('Test &amp; Sample Information'!K38="x",'Test &amp; Sample Information'!M38="x"),'Test &amp; Sample Information'!D38,"")</f>
      </c>
      <c r="F37" s="212">
        <f>IF(OR('Test &amp; Sample Information'!K38="x",'Test &amp; Sample Information'!M38="x"),'Test &amp; Sample Information'!H38,"")</f>
      </c>
      <c r="G37" s="212">
        <f>IF(OR('Test &amp; Sample Information'!K38="x",'Test &amp; Sample Information'!M38="x"),'Test &amp; Sample Information'!J38,"")</f>
      </c>
      <c r="H37" s="216"/>
      <c r="I37" s="214"/>
      <c r="J37" s="214"/>
      <c r="K37" s="223"/>
      <c r="L37" s="220"/>
      <c r="M37" s="214"/>
      <c r="N37" s="214"/>
      <c r="O37" s="215"/>
      <c r="P37" s="239"/>
      <c r="Q37" s="239"/>
      <c r="R37" s="239"/>
      <c r="S37" s="240"/>
    </row>
    <row r="38" spans="1:19" s="235" customFormat="1" ht="15" customHeight="1">
      <c r="A38" s="238">
        <f>IF('Test &amp; Sample Information'!K39="x",'Test &amp; Sample Information'!K39,"")</f>
      </c>
      <c r="B38" s="238">
        <f>IF('Test &amp; Sample Information'!M39="x",'Test &amp; Sample Information'!M39,"")</f>
      </c>
      <c r="C38" s="212">
        <f>IF(OR('Test &amp; Sample Information'!K39="x",'Test &amp; Sample Information'!M39="x"),'Test &amp; Sample Information'!K39,"")</f>
      </c>
      <c r="D38" s="212">
        <f>IF(OR('Test &amp; Sample Information'!K39="x",'Test &amp; Sample Information'!M39="x"),'Test &amp; Sample Information'!B39,"")</f>
      </c>
      <c r="E38" s="212">
        <f>IF(OR('Test &amp; Sample Information'!K39="x",'Test &amp; Sample Information'!M39="x"),'Test &amp; Sample Information'!D39,"")</f>
      </c>
      <c r="F38" s="212">
        <f>IF(OR('Test &amp; Sample Information'!K39="x",'Test &amp; Sample Information'!M39="x"),'Test &amp; Sample Information'!H39,"")</f>
      </c>
      <c r="G38" s="212">
        <f>IF(OR('Test &amp; Sample Information'!K39="x",'Test &amp; Sample Information'!M39="x"),'Test &amp; Sample Information'!J39,"")</f>
      </c>
      <c r="H38" s="216"/>
      <c r="I38" s="214"/>
      <c r="J38" s="214"/>
      <c r="K38" s="223"/>
      <c r="L38" s="220"/>
      <c r="M38" s="214"/>
      <c r="N38" s="214"/>
      <c r="O38" s="215"/>
      <c r="P38" s="239"/>
      <c r="Q38" s="239"/>
      <c r="R38" s="239"/>
      <c r="S38" s="240"/>
    </row>
    <row r="39" spans="1:19" s="235" customFormat="1" ht="15" customHeight="1">
      <c r="A39" s="238">
        <f>IF('Test &amp; Sample Information'!K40="x",'Test &amp; Sample Information'!K40,"")</f>
      </c>
      <c r="B39" s="238">
        <f>IF('Test &amp; Sample Information'!M40="x",'Test &amp; Sample Information'!M40,"")</f>
      </c>
      <c r="C39" s="212">
        <f>IF(OR('Test &amp; Sample Information'!K40="x",'Test &amp; Sample Information'!M40="x"),'Test &amp; Sample Information'!K40,"")</f>
      </c>
      <c r="D39" s="212">
        <f>IF(OR('Test &amp; Sample Information'!K40="x",'Test &amp; Sample Information'!M40="x"),'Test &amp; Sample Information'!B40,"")</f>
      </c>
      <c r="E39" s="212">
        <f>IF(OR('Test &amp; Sample Information'!K40="x",'Test &amp; Sample Information'!M40="x"),'Test &amp; Sample Information'!D40,"")</f>
      </c>
      <c r="F39" s="212">
        <f>IF(OR('Test &amp; Sample Information'!K40="x",'Test &amp; Sample Information'!M40="x"),'Test &amp; Sample Information'!H40,"")</f>
      </c>
      <c r="G39" s="212">
        <f>IF(OR('Test &amp; Sample Information'!K40="x",'Test &amp; Sample Information'!M40="x"),'Test &amp; Sample Information'!J40,"")</f>
      </c>
      <c r="H39" s="216"/>
      <c r="I39" s="214"/>
      <c r="J39" s="214"/>
      <c r="K39" s="223"/>
      <c r="L39" s="220"/>
      <c r="M39" s="214"/>
      <c r="N39" s="214"/>
      <c r="O39" s="215"/>
      <c r="P39" s="239"/>
      <c r="Q39" s="239"/>
      <c r="R39" s="239"/>
      <c r="S39" s="240"/>
    </row>
    <row r="40" spans="1:19" s="235" customFormat="1" ht="15" customHeight="1">
      <c r="A40" s="238">
        <f>IF('Test &amp; Sample Information'!K41="x",'Test &amp; Sample Information'!K41,"")</f>
      </c>
      <c r="B40" s="238">
        <f>IF('Test &amp; Sample Information'!M41="x",'Test &amp; Sample Information'!M41,"")</f>
      </c>
      <c r="C40" s="212">
        <f>IF(OR('Test &amp; Sample Information'!K41="x",'Test &amp; Sample Information'!M41="x"),'Test &amp; Sample Information'!K41,"")</f>
      </c>
      <c r="D40" s="212">
        <f>IF(OR('Test &amp; Sample Information'!K41="x",'Test &amp; Sample Information'!M41="x"),'Test &amp; Sample Information'!B41,"")</f>
      </c>
      <c r="E40" s="212">
        <f>IF(OR('Test &amp; Sample Information'!K41="x",'Test &amp; Sample Information'!M41="x"),'Test &amp; Sample Information'!D41,"")</f>
      </c>
      <c r="F40" s="212">
        <f>IF(OR('Test &amp; Sample Information'!K41="x",'Test &amp; Sample Information'!M41="x"),'Test &amp; Sample Information'!H41,"")</f>
      </c>
      <c r="G40" s="212">
        <f>IF(OR('Test &amp; Sample Information'!K41="x",'Test &amp; Sample Information'!M41="x"),'Test &amp; Sample Information'!J41,"")</f>
      </c>
      <c r="H40" s="216"/>
      <c r="I40" s="214"/>
      <c r="J40" s="214"/>
      <c r="K40" s="223"/>
      <c r="L40" s="220"/>
      <c r="M40" s="214"/>
      <c r="N40" s="214"/>
      <c r="O40" s="215"/>
      <c r="P40" s="239"/>
      <c r="Q40" s="239"/>
      <c r="R40" s="239"/>
      <c r="S40" s="240"/>
    </row>
    <row r="41" spans="1:19" s="235" customFormat="1" ht="15" customHeight="1">
      <c r="A41" s="238">
        <f>IF('Test &amp; Sample Information'!K42="x",'Test &amp; Sample Information'!K42,"")</f>
      </c>
      <c r="B41" s="238">
        <f>IF('Test &amp; Sample Information'!M42="x",'Test &amp; Sample Information'!M42,"")</f>
      </c>
      <c r="C41" s="212">
        <f>IF(OR('Test &amp; Sample Information'!K42="x",'Test &amp; Sample Information'!M42="x"),'Test &amp; Sample Information'!K42,"")</f>
      </c>
      <c r="D41" s="212">
        <f>IF(OR('Test &amp; Sample Information'!K42="x",'Test &amp; Sample Information'!M42="x"),'Test &amp; Sample Information'!B42,"")</f>
      </c>
      <c r="E41" s="212">
        <f>IF(OR('Test &amp; Sample Information'!K42="x",'Test &amp; Sample Information'!M42="x"),'Test &amp; Sample Information'!D42,"")</f>
      </c>
      <c r="F41" s="212">
        <f>IF(OR('Test &amp; Sample Information'!K42="x",'Test &amp; Sample Information'!M42="x"),'Test &amp; Sample Information'!H42,"")</f>
      </c>
      <c r="G41" s="212">
        <f>IF(OR('Test &amp; Sample Information'!K42="x",'Test &amp; Sample Information'!M42="x"),'Test &amp; Sample Information'!J42,"")</f>
      </c>
      <c r="H41" s="216"/>
      <c r="I41" s="214"/>
      <c r="J41" s="214"/>
      <c r="K41" s="223"/>
      <c r="L41" s="220"/>
      <c r="M41" s="214"/>
      <c r="N41" s="214"/>
      <c r="O41" s="215"/>
      <c r="P41" s="239"/>
      <c r="Q41" s="239"/>
      <c r="R41" s="239"/>
      <c r="S41" s="240"/>
    </row>
    <row r="42" spans="1:19" s="235" customFormat="1" ht="15" customHeight="1">
      <c r="A42" s="238">
        <f>IF('Test &amp; Sample Information'!K43="x",'Test &amp; Sample Information'!K43,"")</f>
      </c>
      <c r="B42" s="238">
        <f>IF('Test &amp; Sample Information'!M43="x",'Test &amp; Sample Information'!M43,"")</f>
      </c>
      <c r="C42" s="212">
        <f>IF(OR('Test &amp; Sample Information'!K43="x",'Test &amp; Sample Information'!M43="x"),'Test &amp; Sample Information'!K43,"")</f>
      </c>
      <c r="D42" s="212">
        <f>IF(OR('Test &amp; Sample Information'!K43="x",'Test &amp; Sample Information'!M43="x"),'Test &amp; Sample Information'!B43,"")</f>
      </c>
      <c r="E42" s="212">
        <f>IF(OR('Test &amp; Sample Information'!K43="x",'Test &amp; Sample Information'!M43="x"),'Test &amp; Sample Information'!D43,"")</f>
      </c>
      <c r="F42" s="212">
        <f>IF(OR('Test &amp; Sample Information'!K43="x",'Test &amp; Sample Information'!M43="x"),'Test &amp; Sample Information'!H43,"")</f>
      </c>
      <c r="G42" s="212">
        <f>IF(OR('Test &amp; Sample Information'!K43="x",'Test &amp; Sample Information'!M43="x"),'Test &amp; Sample Information'!J43,"")</f>
      </c>
      <c r="H42" s="216"/>
      <c r="I42" s="214"/>
      <c r="J42" s="214"/>
      <c r="K42" s="223"/>
      <c r="L42" s="220"/>
      <c r="M42" s="214"/>
      <c r="N42" s="214"/>
      <c r="O42" s="215"/>
      <c r="P42" s="239"/>
      <c r="Q42" s="239"/>
      <c r="R42" s="239"/>
      <c r="S42" s="240"/>
    </row>
    <row r="43" spans="1:19" s="235" customFormat="1" ht="15" customHeight="1">
      <c r="A43" s="238">
        <f>IF('Test &amp; Sample Information'!K44="x",'Test &amp; Sample Information'!K44,"")</f>
      </c>
      <c r="B43" s="238">
        <f>IF('Test &amp; Sample Information'!M44="x",'Test &amp; Sample Information'!M44,"")</f>
      </c>
      <c r="C43" s="212">
        <f>IF(OR('Test &amp; Sample Information'!K44="x",'Test &amp; Sample Information'!M44="x"),'Test &amp; Sample Information'!K44,"")</f>
      </c>
      <c r="D43" s="212">
        <f>IF(OR('Test &amp; Sample Information'!K44="x",'Test &amp; Sample Information'!M44="x"),'Test &amp; Sample Information'!B44,"")</f>
      </c>
      <c r="E43" s="212">
        <f>IF(OR('Test &amp; Sample Information'!K44="x",'Test &amp; Sample Information'!M44="x"),'Test &amp; Sample Information'!D44,"")</f>
      </c>
      <c r="F43" s="212">
        <f>IF(OR('Test &amp; Sample Information'!K44="x",'Test &amp; Sample Information'!M44="x"),'Test &amp; Sample Information'!H44,"")</f>
      </c>
      <c r="G43" s="212">
        <f>IF(OR('Test &amp; Sample Information'!K44="x",'Test &amp; Sample Information'!M44="x"),'Test &amp; Sample Information'!J44,"")</f>
      </c>
      <c r="H43" s="216"/>
      <c r="I43" s="214"/>
      <c r="J43" s="214"/>
      <c r="K43" s="223"/>
      <c r="L43" s="220"/>
      <c r="M43" s="214"/>
      <c r="N43" s="214"/>
      <c r="O43" s="215"/>
      <c r="P43" s="239"/>
      <c r="Q43" s="239"/>
      <c r="R43" s="239"/>
      <c r="S43" s="240"/>
    </row>
    <row r="44" spans="1:19" s="235" customFormat="1" ht="15" customHeight="1">
      <c r="A44" s="238">
        <f>IF('Test &amp; Sample Information'!K45="x",'Test &amp; Sample Information'!K45,"")</f>
      </c>
      <c r="B44" s="238">
        <f>IF('Test &amp; Sample Information'!M45="x",'Test &amp; Sample Information'!M45,"")</f>
      </c>
      <c r="C44" s="212">
        <f>IF(OR('Test &amp; Sample Information'!K45="x",'Test &amp; Sample Information'!M45="x"),'Test &amp; Sample Information'!K45,"")</f>
      </c>
      <c r="D44" s="212">
        <f>IF(OR('Test &amp; Sample Information'!K45="x",'Test &amp; Sample Information'!M45="x"),'Test &amp; Sample Information'!B45,"")</f>
      </c>
      <c r="E44" s="212">
        <f>IF(OR('Test &amp; Sample Information'!K45="x",'Test &amp; Sample Information'!M45="x"),'Test &amp; Sample Information'!D45,"")</f>
      </c>
      <c r="F44" s="212">
        <f>IF(OR('Test &amp; Sample Information'!K45="x",'Test &amp; Sample Information'!M45="x"),'Test &amp; Sample Information'!H45,"")</f>
      </c>
      <c r="G44" s="212">
        <f>IF(OR('Test &amp; Sample Information'!K45="x",'Test &amp; Sample Information'!M45="x"),'Test &amp; Sample Information'!J45,"")</f>
      </c>
      <c r="H44" s="216"/>
      <c r="I44" s="214"/>
      <c r="J44" s="214"/>
      <c r="K44" s="223"/>
      <c r="L44" s="220"/>
      <c r="M44" s="214"/>
      <c r="N44" s="214"/>
      <c r="O44" s="215"/>
      <c r="P44" s="239"/>
      <c r="Q44" s="239"/>
      <c r="R44" s="239"/>
      <c r="S44" s="240"/>
    </row>
    <row r="45" spans="1:19" s="235" customFormat="1" ht="15" customHeight="1">
      <c r="A45" s="238">
        <f>IF('Test &amp; Sample Information'!K46="x",'Test &amp; Sample Information'!K46,"")</f>
      </c>
      <c r="B45" s="238">
        <f>IF('Test &amp; Sample Information'!M46="x",'Test &amp; Sample Information'!M46,"")</f>
      </c>
      <c r="C45" s="212">
        <f>IF(OR('Test &amp; Sample Information'!K46="x",'Test &amp; Sample Information'!M46="x"),'Test &amp; Sample Information'!K46,"")</f>
      </c>
      <c r="D45" s="212">
        <f>IF(OR('Test &amp; Sample Information'!K46="x",'Test &amp; Sample Information'!M46="x"),'Test &amp; Sample Information'!B46,"")</f>
      </c>
      <c r="E45" s="212">
        <f>IF(OR('Test &amp; Sample Information'!K46="x",'Test &amp; Sample Information'!M46="x"),'Test &amp; Sample Information'!D46,"")</f>
      </c>
      <c r="F45" s="212">
        <f>IF(OR('Test &amp; Sample Information'!K46="x",'Test &amp; Sample Information'!M46="x"),'Test &amp; Sample Information'!H46,"")</f>
      </c>
      <c r="G45" s="212">
        <f>IF(OR('Test &amp; Sample Information'!K46="x",'Test &amp; Sample Information'!M46="x"),'Test &amp; Sample Information'!J46,"")</f>
      </c>
      <c r="H45" s="216"/>
      <c r="I45" s="214"/>
      <c r="J45" s="214"/>
      <c r="K45" s="223"/>
      <c r="L45" s="220"/>
      <c r="M45" s="214"/>
      <c r="N45" s="214"/>
      <c r="O45" s="215"/>
      <c r="P45" s="239"/>
      <c r="Q45" s="239"/>
      <c r="R45" s="239"/>
      <c r="S45" s="240"/>
    </row>
    <row r="46" spans="1:19" s="235" customFormat="1" ht="15" customHeight="1">
      <c r="A46" s="238">
        <f>IF('Test &amp; Sample Information'!K47="x",'Test &amp; Sample Information'!K47,"")</f>
      </c>
      <c r="B46" s="238">
        <f>IF('Test &amp; Sample Information'!M47="x",'Test &amp; Sample Information'!M47,"")</f>
      </c>
      <c r="C46" s="212">
        <f>IF(OR('Test &amp; Sample Information'!K47="x",'Test &amp; Sample Information'!M47="x"),'Test &amp; Sample Information'!K47,"")</f>
      </c>
      <c r="D46" s="212">
        <f>IF(OR('Test &amp; Sample Information'!K47="x",'Test &amp; Sample Information'!M47="x"),'Test &amp; Sample Information'!B47,"")</f>
      </c>
      <c r="E46" s="212">
        <f>IF(OR('Test &amp; Sample Information'!K47="x",'Test &amp; Sample Information'!M47="x"),'Test &amp; Sample Information'!D47,"")</f>
      </c>
      <c r="F46" s="212">
        <f>IF(OR('Test &amp; Sample Information'!K47="x",'Test &amp; Sample Information'!M47="x"),'Test &amp; Sample Information'!H47,"")</f>
      </c>
      <c r="G46" s="212">
        <f>IF(OR('Test &amp; Sample Information'!K47="x",'Test &amp; Sample Information'!M47="x"),'Test &amp; Sample Information'!J47,"")</f>
      </c>
      <c r="H46" s="216"/>
      <c r="I46" s="214"/>
      <c r="J46" s="214"/>
      <c r="K46" s="223"/>
      <c r="L46" s="220"/>
      <c r="M46" s="214"/>
      <c r="N46" s="214"/>
      <c r="O46" s="215"/>
      <c r="P46" s="239"/>
      <c r="Q46" s="239"/>
      <c r="R46" s="239"/>
      <c r="S46" s="240"/>
    </row>
    <row r="47" spans="1:19" s="235" customFormat="1" ht="15" customHeight="1">
      <c r="A47" s="238">
        <f>IF('Test &amp; Sample Information'!K48="x",'Test &amp; Sample Information'!K48,"")</f>
      </c>
      <c r="B47" s="238">
        <f>IF('Test &amp; Sample Information'!M48="x",'Test &amp; Sample Information'!M48,"")</f>
      </c>
      <c r="C47" s="212">
        <f>IF(OR('Test &amp; Sample Information'!K48="x",'Test &amp; Sample Information'!M48="x"),'Test &amp; Sample Information'!K48,"")</f>
      </c>
      <c r="D47" s="212">
        <f>IF(OR('Test &amp; Sample Information'!K48="x",'Test &amp; Sample Information'!M48="x"),'Test &amp; Sample Information'!B48,"")</f>
      </c>
      <c r="E47" s="212">
        <f>IF(OR('Test &amp; Sample Information'!K48="x",'Test &amp; Sample Information'!M48="x"),'Test &amp; Sample Information'!D48,"")</f>
      </c>
      <c r="F47" s="212">
        <f>IF(OR('Test &amp; Sample Information'!K48="x",'Test &amp; Sample Information'!M48="x"),'Test &amp; Sample Information'!H48,"")</f>
      </c>
      <c r="G47" s="212">
        <f>IF(OR('Test &amp; Sample Information'!K48="x",'Test &amp; Sample Information'!M48="x"),'Test &amp; Sample Information'!J48,"")</f>
      </c>
      <c r="H47" s="216"/>
      <c r="I47" s="214"/>
      <c r="J47" s="214"/>
      <c r="K47" s="223"/>
      <c r="L47" s="220"/>
      <c r="M47" s="214"/>
      <c r="N47" s="214"/>
      <c r="O47" s="215"/>
      <c r="P47" s="239"/>
      <c r="Q47" s="239"/>
      <c r="R47" s="239"/>
      <c r="S47" s="240"/>
    </row>
    <row r="48" spans="1:19" s="235" customFormat="1" ht="15" customHeight="1">
      <c r="A48" s="238">
        <f>IF('Test &amp; Sample Information'!K49="x",'Test &amp; Sample Information'!K49,"")</f>
      </c>
      <c r="B48" s="238">
        <f>IF('Test &amp; Sample Information'!M49="x",'Test &amp; Sample Information'!M49,"")</f>
      </c>
      <c r="C48" s="212">
        <f>IF(OR('Test &amp; Sample Information'!K49="x",'Test &amp; Sample Information'!M49="x"),'Test &amp; Sample Information'!K49,"")</f>
      </c>
      <c r="D48" s="212">
        <f>IF(OR('Test &amp; Sample Information'!K49="x",'Test &amp; Sample Information'!M49="x"),'Test &amp; Sample Information'!B49,"")</f>
      </c>
      <c r="E48" s="212">
        <f>IF(OR('Test &amp; Sample Information'!K49="x",'Test &amp; Sample Information'!M49="x"),'Test &amp; Sample Information'!D49,"")</f>
      </c>
      <c r="F48" s="212">
        <f>IF(OR('Test &amp; Sample Information'!K49="x",'Test &amp; Sample Information'!M49="x"),'Test &amp; Sample Information'!H49,"")</f>
      </c>
      <c r="G48" s="212">
        <f>IF(OR('Test &amp; Sample Information'!K49="x",'Test &amp; Sample Information'!M49="x"),'Test &amp; Sample Information'!J49,"")</f>
      </c>
      <c r="H48" s="216"/>
      <c r="I48" s="214"/>
      <c r="J48" s="214"/>
      <c r="K48" s="223"/>
      <c r="L48" s="220"/>
      <c r="M48" s="214"/>
      <c r="N48" s="214"/>
      <c r="O48" s="215"/>
      <c r="P48" s="239"/>
      <c r="Q48" s="239"/>
      <c r="R48" s="239"/>
      <c r="S48" s="240"/>
    </row>
    <row r="49" spans="1:19" s="235" customFormat="1" ht="15" customHeight="1">
      <c r="A49" s="238">
        <f>IF('Test &amp; Sample Information'!K50="x",'Test &amp; Sample Information'!K50,"")</f>
      </c>
      <c r="B49" s="238">
        <f>IF('Test &amp; Sample Information'!M50="x",'Test &amp; Sample Information'!M50,"")</f>
      </c>
      <c r="C49" s="212">
        <f>IF(OR('Test &amp; Sample Information'!K50="x",'Test &amp; Sample Information'!M50="x"),'Test &amp; Sample Information'!K50,"")</f>
      </c>
      <c r="D49" s="212">
        <f>IF(OR('Test &amp; Sample Information'!K50="x",'Test &amp; Sample Information'!M50="x"),'Test &amp; Sample Information'!B50,"")</f>
      </c>
      <c r="E49" s="212">
        <f>IF(OR('Test &amp; Sample Information'!K50="x",'Test &amp; Sample Information'!M50="x"),'Test &amp; Sample Information'!D50,"")</f>
      </c>
      <c r="F49" s="212">
        <f>IF(OR('Test &amp; Sample Information'!K50="x",'Test &amp; Sample Information'!M50="x"),'Test &amp; Sample Information'!H50,"")</f>
      </c>
      <c r="G49" s="212">
        <f>IF(OR('Test &amp; Sample Information'!K50="x",'Test &amp; Sample Information'!M50="x"),'Test &amp; Sample Information'!J50,"")</f>
      </c>
      <c r="H49" s="216"/>
      <c r="I49" s="214"/>
      <c r="J49" s="214"/>
      <c r="K49" s="223"/>
      <c r="L49" s="220"/>
      <c r="M49" s="214"/>
      <c r="N49" s="214"/>
      <c r="O49" s="215"/>
      <c r="P49" s="239"/>
      <c r="Q49" s="239"/>
      <c r="R49" s="239"/>
      <c r="S49" s="240"/>
    </row>
    <row r="50" spans="1:19" s="235" customFormat="1" ht="15" customHeight="1">
      <c r="A50" s="238">
        <f>IF('Test &amp; Sample Information'!K51="x",'Test &amp; Sample Information'!K51,"")</f>
      </c>
      <c r="B50" s="238">
        <f>IF('Test &amp; Sample Information'!M51="x",'Test &amp; Sample Information'!M51,"")</f>
      </c>
      <c r="C50" s="212">
        <f>IF(OR('Test &amp; Sample Information'!K51="x",'Test &amp; Sample Information'!M51="x"),'Test &amp; Sample Information'!K51,"")</f>
      </c>
      <c r="D50" s="212">
        <f>IF(OR('Test &amp; Sample Information'!K51="x",'Test &amp; Sample Information'!M51="x"),'Test &amp; Sample Information'!B51,"")</f>
      </c>
      <c r="E50" s="212">
        <f>IF(OR('Test &amp; Sample Information'!K51="x",'Test &amp; Sample Information'!M51="x"),'Test &amp; Sample Information'!D51,"")</f>
      </c>
      <c r="F50" s="212">
        <f>IF(OR('Test &amp; Sample Information'!K51="x",'Test &amp; Sample Information'!M51="x"),'Test &amp; Sample Information'!H51,"")</f>
      </c>
      <c r="G50" s="212">
        <f>IF(OR('Test &amp; Sample Information'!K51="x",'Test &amp; Sample Information'!M51="x"),'Test &amp; Sample Information'!J51,"")</f>
      </c>
      <c r="H50" s="216"/>
      <c r="I50" s="214"/>
      <c r="J50" s="214"/>
      <c r="K50" s="223"/>
      <c r="L50" s="220"/>
      <c r="M50" s="214"/>
      <c r="N50" s="214"/>
      <c r="O50" s="215"/>
      <c r="P50" s="239"/>
      <c r="Q50" s="239"/>
      <c r="R50" s="239"/>
      <c r="S50" s="240"/>
    </row>
    <row r="51" spans="1:19" s="235" customFormat="1" ht="15" customHeight="1">
      <c r="A51" s="238">
        <f>IF('Test &amp; Sample Information'!K52="x",'Test &amp; Sample Information'!K52,"")</f>
      </c>
      <c r="B51" s="238">
        <f>IF('Test &amp; Sample Information'!M52="x",'Test &amp; Sample Information'!M52,"")</f>
      </c>
      <c r="C51" s="212">
        <f>IF(OR('Test &amp; Sample Information'!K52="x",'Test &amp; Sample Information'!M52="x"),'Test &amp; Sample Information'!K52,"")</f>
      </c>
      <c r="D51" s="212">
        <f>IF(OR('Test &amp; Sample Information'!K52="x",'Test &amp; Sample Information'!M52="x"),'Test &amp; Sample Information'!B52,"")</f>
      </c>
      <c r="E51" s="212">
        <f>IF(OR('Test &amp; Sample Information'!K52="x",'Test &amp; Sample Information'!M52="x"),'Test &amp; Sample Information'!D52,"")</f>
      </c>
      <c r="F51" s="212">
        <f>IF(OR('Test &amp; Sample Information'!K52="x",'Test &amp; Sample Information'!M52="x"),'Test &amp; Sample Information'!H52,"")</f>
      </c>
      <c r="G51" s="212">
        <f>IF(OR('Test &amp; Sample Information'!K52="x",'Test &amp; Sample Information'!M52="x"),'Test &amp; Sample Information'!J52,"")</f>
      </c>
      <c r="H51" s="216"/>
      <c r="I51" s="214"/>
      <c r="J51" s="214"/>
      <c r="K51" s="223"/>
      <c r="L51" s="220"/>
      <c r="M51" s="214"/>
      <c r="N51" s="214"/>
      <c r="O51" s="215"/>
      <c r="P51" s="239"/>
      <c r="Q51" s="239"/>
      <c r="R51" s="239"/>
      <c r="S51" s="240"/>
    </row>
    <row r="52" spans="1:19" s="235" customFormat="1" ht="15" customHeight="1">
      <c r="A52" s="238">
        <f>IF('Test &amp; Sample Information'!K53="x",'Test &amp; Sample Information'!K53,"")</f>
      </c>
      <c r="B52" s="238">
        <f>IF('Test &amp; Sample Information'!M53="x",'Test &amp; Sample Information'!M53,"")</f>
      </c>
      <c r="C52" s="212">
        <f>IF(OR('Test &amp; Sample Information'!K53="x",'Test &amp; Sample Information'!M53="x"),'Test &amp; Sample Information'!K53,"")</f>
      </c>
      <c r="D52" s="212">
        <f>IF(OR('Test &amp; Sample Information'!K53="x",'Test &amp; Sample Information'!M53="x"),'Test &amp; Sample Information'!B53,"")</f>
      </c>
      <c r="E52" s="212">
        <f>IF(OR('Test &amp; Sample Information'!K53="x",'Test &amp; Sample Information'!M53="x"),'Test &amp; Sample Information'!D53,"")</f>
      </c>
      <c r="F52" s="212">
        <f>IF(OR('Test &amp; Sample Information'!K53="x",'Test &amp; Sample Information'!M53="x"),'Test &amp; Sample Information'!H53,"")</f>
      </c>
      <c r="G52" s="212">
        <f>IF(OR('Test &amp; Sample Information'!K53="x",'Test &amp; Sample Information'!M53="x"),'Test &amp; Sample Information'!J53,"")</f>
      </c>
      <c r="H52" s="216"/>
      <c r="I52" s="214"/>
      <c r="J52" s="214"/>
      <c r="K52" s="223"/>
      <c r="L52" s="220"/>
      <c r="M52" s="214"/>
      <c r="N52" s="214"/>
      <c r="O52" s="215"/>
      <c r="P52" s="239"/>
      <c r="Q52" s="239"/>
      <c r="R52" s="239"/>
      <c r="S52" s="240"/>
    </row>
    <row r="53" spans="1:19" s="235" customFormat="1" ht="15" customHeight="1">
      <c r="A53" s="238">
        <f>IF('Test &amp; Sample Information'!K54="x",'Test &amp; Sample Information'!K54,"")</f>
      </c>
      <c r="B53" s="238">
        <f>IF('Test &amp; Sample Information'!M54="x",'Test &amp; Sample Information'!M54,"")</f>
      </c>
      <c r="C53" s="212">
        <f>IF(OR('Test &amp; Sample Information'!K54="x",'Test &amp; Sample Information'!M54="x"),'Test &amp; Sample Information'!K54,"")</f>
      </c>
      <c r="D53" s="212">
        <f>IF(OR('Test &amp; Sample Information'!K54="x",'Test &amp; Sample Information'!M54="x"),'Test &amp; Sample Information'!B54,"")</f>
      </c>
      <c r="E53" s="212">
        <f>IF(OR('Test &amp; Sample Information'!K54="x",'Test &amp; Sample Information'!M54="x"),'Test &amp; Sample Information'!D54,"")</f>
      </c>
      <c r="F53" s="212">
        <f>IF(OR('Test &amp; Sample Information'!K54="x",'Test &amp; Sample Information'!M54="x"),'Test &amp; Sample Information'!H54,"")</f>
      </c>
      <c r="G53" s="212">
        <f>IF(OR('Test &amp; Sample Information'!K54="x",'Test &amp; Sample Information'!M54="x"),'Test &amp; Sample Information'!J54,"")</f>
      </c>
      <c r="H53" s="216"/>
      <c r="I53" s="214"/>
      <c r="J53" s="214"/>
      <c r="K53" s="223"/>
      <c r="L53" s="220"/>
      <c r="M53" s="214"/>
      <c r="N53" s="214"/>
      <c r="O53" s="215"/>
      <c r="P53" s="239"/>
      <c r="Q53" s="239"/>
      <c r="R53" s="239"/>
      <c r="S53" s="240"/>
    </row>
    <row r="54" spans="1:19" s="235" customFormat="1" ht="15" customHeight="1">
      <c r="A54" s="238">
        <f>IF('Test &amp; Sample Information'!K55="x",'Test &amp; Sample Information'!K55,"")</f>
      </c>
      <c r="B54" s="238">
        <f>IF('Test &amp; Sample Information'!M55="x",'Test &amp; Sample Information'!M55,"")</f>
      </c>
      <c r="C54" s="212">
        <f>IF(OR('Test &amp; Sample Information'!K55="x",'Test &amp; Sample Information'!M55="x"),'Test &amp; Sample Information'!K55,"")</f>
      </c>
      <c r="D54" s="212">
        <f>IF(OR('Test &amp; Sample Information'!K55="x",'Test &amp; Sample Information'!M55="x"),'Test &amp; Sample Information'!B55,"")</f>
      </c>
      <c r="E54" s="212">
        <f>IF(OR('Test &amp; Sample Information'!K55="x",'Test &amp; Sample Information'!M55="x"),'Test &amp; Sample Information'!D55,"")</f>
      </c>
      <c r="F54" s="212">
        <f>IF(OR('Test &amp; Sample Information'!K55="x",'Test &amp; Sample Information'!M55="x"),'Test &amp; Sample Information'!H55,"")</f>
      </c>
      <c r="G54" s="212">
        <f>IF(OR('Test &amp; Sample Information'!K55="x",'Test &amp; Sample Information'!M55="x"),'Test &amp; Sample Information'!J55,"")</f>
      </c>
      <c r="H54" s="216"/>
      <c r="I54" s="214"/>
      <c r="J54" s="214"/>
      <c r="K54" s="223"/>
      <c r="L54" s="220"/>
      <c r="M54" s="214"/>
      <c r="N54" s="214"/>
      <c r="O54" s="215"/>
      <c r="P54" s="239"/>
      <c r="Q54" s="239"/>
      <c r="R54" s="239"/>
      <c r="S54" s="240"/>
    </row>
    <row r="55" spans="1:19" s="235" customFormat="1" ht="15" customHeight="1">
      <c r="A55" s="238">
        <f>IF('Test &amp; Sample Information'!K56="x",'Test &amp; Sample Information'!K56,"")</f>
      </c>
      <c r="B55" s="238">
        <f>IF('Test &amp; Sample Information'!M56="x",'Test &amp; Sample Information'!M56,"")</f>
      </c>
      <c r="C55" s="212">
        <f>IF(OR('Test &amp; Sample Information'!K56="x",'Test &amp; Sample Information'!M56="x"),'Test &amp; Sample Information'!K56,"")</f>
      </c>
      <c r="D55" s="212">
        <f>IF(OR('Test &amp; Sample Information'!K56="x",'Test &amp; Sample Information'!M56="x"),'Test &amp; Sample Information'!B56,"")</f>
      </c>
      <c r="E55" s="212">
        <f>IF(OR('Test &amp; Sample Information'!K56="x",'Test &amp; Sample Information'!M56="x"),'Test &amp; Sample Information'!D56,"")</f>
      </c>
      <c r="F55" s="212">
        <f>IF(OR('Test &amp; Sample Information'!K56="x",'Test &amp; Sample Information'!M56="x"),'Test &amp; Sample Information'!H56,"")</f>
      </c>
      <c r="G55" s="212">
        <f>IF(OR('Test &amp; Sample Information'!K56="x",'Test &amp; Sample Information'!M56="x"),'Test &amp; Sample Information'!J56,"")</f>
      </c>
      <c r="H55" s="216"/>
      <c r="I55" s="214"/>
      <c r="J55" s="214"/>
      <c r="K55" s="223"/>
      <c r="L55" s="220"/>
      <c r="M55" s="214"/>
      <c r="N55" s="214"/>
      <c r="O55" s="215"/>
      <c r="P55" s="239"/>
      <c r="Q55" s="239"/>
      <c r="R55" s="239"/>
      <c r="S55" s="240"/>
    </row>
    <row r="56" spans="1:19" s="235" customFormat="1" ht="15" customHeight="1">
      <c r="A56" s="238">
        <f>IF('Test &amp; Sample Information'!K57="x",'Test &amp; Sample Information'!K57,"")</f>
      </c>
      <c r="B56" s="238">
        <f>IF('Test &amp; Sample Information'!M57="x",'Test &amp; Sample Information'!M57,"")</f>
      </c>
      <c r="C56" s="212">
        <f>IF(OR('Test &amp; Sample Information'!K57="x",'Test &amp; Sample Information'!M57="x"),'Test &amp; Sample Information'!K57,"")</f>
      </c>
      <c r="D56" s="212">
        <f>IF(OR('Test &amp; Sample Information'!K57="x",'Test &amp; Sample Information'!M57="x"),'Test &amp; Sample Information'!B57,"")</f>
      </c>
      <c r="E56" s="212">
        <f>IF(OR('Test &amp; Sample Information'!K57="x",'Test &amp; Sample Information'!M57="x"),'Test &amp; Sample Information'!D57,"")</f>
      </c>
      <c r="F56" s="212">
        <f>IF(OR('Test &amp; Sample Information'!K57="x",'Test &amp; Sample Information'!M57="x"),'Test &amp; Sample Information'!H57,"")</f>
      </c>
      <c r="G56" s="212">
        <f>IF(OR('Test &amp; Sample Information'!K57="x",'Test &amp; Sample Information'!M57="x"),'Test &amp; Sample Information'!J57,"")</f>
      </c>
      <c r="H56" s="216"/>
      <c r="I56" s="214"/>
      <c r="J56" s="214"/>
      <c r="K56" s="223"/>
      <c r="L56" s="220"/>
      <c r="M56" s="214"/>
      <c r="N56" s="214"/>
      <c r="O56" s="215"/>
      <c r="P56" s="239"/>
      <c r="Q56" s="239"/>
      <c r="R56" s="239"/>
      <c r="S56" s="240"/>
    </row>
    <row r="57" spans="1:19" s="235" customFormat="1" ht="15" customHeight="1">
      <c r="A57" s="238">
        <f>IF('Test &amp; Sample Information'!K58="x",'Test &amp; Sample Information'!K58,"")</f>
      </c>
      <c r="B57" s="238">
        <f>IF('Test &amp; Sample Information'!M58="x",'Test &amp; Sample Information'!M58,"")</f>
      </c>
      <c r="C57" s="212">
        <f>IF(OR('Test &amp; Sample Information'!K58="x",'Test &amp; Sample Information'!M58="x"),'Test &amp; Sample Information'!K58,"")</f>
      </c>
      <c r="D57" s="212">
        <f>IF(OR('Test &amp; Sample Information'!K58="x",'Test &amp; Sample Information'!M58="x"),'Test &amp; Sample Information'!B58,"")</f>
      </c>
      <c r="E57" s="212">
        <f>IF(OR('Test &amp; Sample Information'!K58="x",'Test &amp; Sample Information'!M58="x"),'Test &amp; Sample Information'!D58,"")</f>
      </c>
      <c r="F57" s="212">
        <f>IF(OR('Test &amp; Sample Information'!K58="x",'Test &amp; Sample Information'!M58="x"),'Test &amp; Sample Information'!H58,"")</f>
      </c>
      <c r="G57" s="212">
        <f>IF(OR('Test &amp; Sample Information'!K58="x",'Test &amp; Sample Information'!M58="x"),'Test &amp; Sample Information'!J58,"")</f>
      </c>
      <c r="H57" s="216"/>
      <c r="I57" s="214"/>
      <c r="J57" s="214"/>
      <c r="K57" s="223"/>
      <c r="L57" s="220"/>
      <c r="M57" s="214"/>
      <c r="N57" s="214"/>
      <c r="O57" s="215"/>
      <c r="P57" s="239"/>
      <c r="Q57" s="239"/>
      <c r="R57" s="239"/>
      <c r="S57" s="240"/>
    </row>
    <row r="58" spans="1:19" s="235" customFormat="1" ht="15" customHeight="1" thickBot="1">
      <c r="A58" s="238">
        <f>IF('Test &amp; Sample Information'!K59="x",'Test &amp; Sample Information'!K59,"")</f>
      </c>
      <c r="B58" s="241">
        <f>IF('Test &amp; Sample Information'!M59="x",'Test &amp; Sample Information'!M59,"")</f>
      </c>
      <c r="C58" s="212">
        <f>IF(OR('Test &amp; Sample Information'!K59="x",'Test &amp; Sample Information'!M59="x"),'Test &amp; Sample Information'!K59,"")</f>
      </c>
      <c r="D58" s="212">
        <f>IF(OR('Test &amp; Sample Information'!K59="x",'Test &amp; Sample Information'!M59="x"),'Test &amp; Sample Information'!B59,"")</f>
      </c>
      <c r="E58" s="212">
        <f>IF(OR('Test &amp; Sample Information'!K59="x",'Test &amp; Sample Information'!M59="x"),'Test &amp; Sample Information'!D59,"")</f>
      </c>
      <c r="F58" s="212">
        <f>IF(OR('Test &amp; Sample Information'!K59="x",'Test &amp; Sample Information'!M59="x"),'Test &amp; Sample Information'!H59,"")</f>
      </c>
      <c r="G58" s="212">
        <f>IF(OR('Test &amp; Sample Information'!K59="x",'Test &amp; Sample Information'!M59="x"),'Test &amp; Sample Information'!J59,"")</f>
      </c>
      <c r="H58" s="275"/>
      <c r="I58" s="225"/>
      <c r="J58" s="225"/>
      <c r="K58" s="276"/>
      <c r="L58" s="277"/>
      <c r="M58" s="225"/>
      <c r="N58" s="225"/>
      <c r="O58" s="226"/>
      <c r="P58" s="242"/>
      <c r="Q58" s="242"/>
      <c r="R58" s="242"/>
      <c r="S58" s="243"/>
    </row>
    <row r="59" spans="1:19" s="235" customFormat="1" ht="15" customHeight="1">
      <c r="A59" s="238">
        <f>IF('Test &amp; Sample Information'!K60="x",'Test &amp; Sample Information'!K60,"")</f>
      </c>
      <c r="B59" s="268">
        <f>IF('Test &amp; Sample Information'!M60="x",'Test &amp; Sample Information'!M60,"")</f>
      </c>
      <c r="C59" s="212">
        <f>IF(OR('Test &amp; Sample Information'!K60="x",'Test &amp; Sample Information'!M60="x"),'Test &amp; Sample Information'!K60,"")</f>
      </c>
      <c r="D59" s="212">
        <f>IF(OR('Test &amp; Sample Information'!K60="x",'Test &amp; Sample Information'!M60="x"),'Test &amp; Sample Information'!B60,"")</f>
      </c>
      <c r="E59" s="212">
        <f>IF(OR('Test &amp; Sample Information'!K60="x",'Test &amp; Sample Information'!M60="x"),'Test &amp; Sample Information'!D60,"")</f>
      </c>
      <c r="F59" s="212">
        <f>IF(OR('Test &amp; Sample Information'!K60="x",'Test &amp; Sample Information'!M60="x"),'Test &amp; Sample Information'!H60,"")</f>
      </c>
      <c r="G59" s="212">
        <f>IF(OR('Test &amp; Sample Information'!K60="x",'Test &amp; Sample Information'!M60="x"),'Test &amp; Sample Information'!J60,"")</f>
      </c>
      <c r="H59" s="269"/>
      <c r="I59" s="270"/>
      <c r="J59" s="270"/>
      <c r="K59" s="223"/>
      <c r="L59" s="271"/>
      <c r="M59" s="270"/>
      <c r="N59" s="270"/>
      <c r="O59" s="272"/>
      <c r="P59" s="273"/>
      <c r="Q59" s="273"/>
      <c r="R59" s="273"/>
      <c r="S59" s="274"/>
    </row>
    <row r="60" spans="1:19" s="235" customFormat="1" ht="15" customHeight="1">
      <c r="A60" s="238">
        <f>IF('Test &amp; Sample Information'!K61="x",'Test &amp; Sample Information'!K61,"")</f>
      </c>
      <c r="B60" s="238">
        <f>IF('Test &amp; Sample Information'!M61="x",'Test &amp; Sample Information'!M61,"")</f>
      </c>
      <c r="C60" s="212">
        <f>IF(OR('Test &amp; Sample Information'!K61="x",'Test &amp; Sample Information'!M61="x"),'Test &amp; Sample Information'!K61,"")</f>
      </c>
      <c r="D60" s="212">
        <f>IF(OR('Test &amp; Sample Information'!K61="x",'Test &amp; Sample Information'!M61="x"),'Test &amp; Sample Information'!B61,"")</f>
      </c>
      <c r="E60" s="212">
        <f>IF(OR('Test &amp; Sample Information'!K61="x",'Test &amp; Sample Information'!M61="x"),'Test &amp; Sample Information'!D61,"")</f>
      </c>
      <c r="F60" s="212">
        <f>IF(OR('Test &amp; Sample Information'!K61="x",'Test &amp; Sample Information'!M61="x"),'Test &amp; Sample Information'!H61,"")</f>
      </c>
      <c r="G60" s="212">
        <f>IF(OR('Test &amp; Sample Information'!K61="x",'Test &amp; Sample Information'!M61="x"),'Test &amp; Sample Information'!J61,"")</f>
      </c>
      <c r="H60" s="216"/>
      <c r="I60" s="214"/>
      <c r="J60" s="214"/>
      <c r="K60" s="223"/>
      <c r="L60" s="220"/>
      <c r="M60" s="214"/>
      <c r="N60" s="214"/>
      <c r="O60" s="215"/>
      <c r="P60" s="239"/>
      <c r="Q60" s="239"/>
      <c r="R60" s="239"/>
      <c r="S60" s="240"/>
    </row>
    <row r="61" spans="1:19" s="235" customFormat="1" ht="15" customHeight="1">
      <c r="A61" s="238">
        <f>IF('Test &amp; Sample Information'!K62="x",'Test &amp; Sample Information'!K62,"")</f>
      </c>
      <c r="B61" s="238">
        <f>IF('Test &amp; Sample Information'!M62="x",'Test &amp; Sample Information'!M62,"")</f>
      </c>
      <c r="C61" s="212">
        <f>IF(OR('Test &amp; Sample Information'!K62="x",'Test &amp; Sample Information'!M62="x"),'Test &amp; Sample Information'!K62,"")</f>
      </c>
      <c r="D61" s="212">
        <f>IF(OR('Test &amp; Sample Information'!K62="x",'Test &amp; Sample Information'!M62="x"),'Test &amp; Sample Information'!B62,"")</f>
      </c>
      <c r="E61" s="212">
        <f>IF(OR('Test &amp; Sample Information'!K62="x",'Test &amp; Sample Information'!M62="x"),'Test &amp; Sample Information'!D62,"")</f>
      </c>
      <c r="F61" s="212">
        <f>IF(OR('Test &amp; Sample Information'!K62="x",'Test &amp; Sample Information'!M62="x"),'Test &amp; Sample Information'!H62,"")</f>
      </c>
      <c r="G61" s="212">
        <f>IF(OR('Test &amp; Sample Information'!K62="x",'Test &amp; Sample Information'!M62="x"),'Test &amp; Sample Information'!J62,"")</f>
      </c>
      <c r="H61" s="216"/>
      <c r="I61" s="214"/>
      <c r="J61" s="214"/>
      <c r="K61" s="223"/>
      <c r="L61" s="220"/>
      <c r="M61" s="214"/>
      <c r="N61" s="214"/>
      <c r="O61" s="215"/>
      <c r="P61" s="239"/>
      <c r="Q61" s="239"/>
      <c r="R61" s="239"/>
      <c r="S61" s="240"/>
    </row>
    <row r="62" spans="1:19" s="235" customFormat="1" ht="15" customHeight="1">
      <c r="A62" s="238">
        <f>IF('Test &amp; Sample Information'!K63="x",'Test &amp; Sample Information'!K63,"")</f>
      </c>
      <c r="B62" s="238">
        <f>IF('Test &amp; Sample Information'!M63="x",'Test &amp; Sample Information'!M63,"")</f>
      </c>
      <c r="C62" s="212">
        <f>IF(OR('Test &amp; Sample Information'!K63="x",'Test &amp; Sample Information'!M63="x"),'Test &amp; Sample Information'!K63,"")</f>
      </c>
      <c r="D62" s="212">
        <f>IF(OR('Test &amp; Sample Information'!K63="x",'Test &amp; Sample Information'!M63="x"),'Test &amp; Sample Information'!B63,"")</f>
      </c>
      <c r="E62" s="212">
        <f>IF(OR('Test &amp; Sample Information'!K63="x",'Test &amp; Sample Information'!M63="x"),'Test &amp; Sample Information'!D63,"")</f>
      </c>
      <c r="F62" s="212">
        <f>IF(OR('Test &amp; Sample Information'!K63="x",'Test &amp; Sample Information'!M63="x"),'Test &amp; Sample Information'!H63,"")</f>
      </c>
      <c r="G62" s="212">
        <f>IF(OR('Test &amp; Sample Information'!K63="x",'Test &amp; Sample Information'!M63="x"),'Test &amp; Sample Information'!J63,"")</f>
      </c>
      <c r="H62" s="216"/>
      <c r="I62" s="214"/>
      <c r="J62" s="214"/>
      <c r="K62" s="223"/>
      <c r="L62" s="220"/>
      <c r="M62" s="214"/>
      <c r="N62" s="214"/>
      <c r="O62" s="215"/>
      <c r="P62" s="239"/>
      <c r="Q62" s="239"/>
      <c r="R62" s="239"/>
      <c r="S62" s="240"/>
    </row>
    <row r="63" spans="1:19" s="235" customFormat="1" ht="15" customHeight="1">
      <c r="A63" s="238">
        <f>IF('Test &amp; Sample Information'!K64="x",'Test &amp; Sample Information'!K64,"")</f>
      </c>
      <c r="B63" s="238">
        <f>IF('Test &amp; Sample Information'!M64="x",'Test &amp; Sample Information'!M64,"")</f>
      </c>
      <c r="C63" s="212">
        <f>IF(OR('Test &amp; Sample Information'!K64="x",'Test &amp; Sample Information'!M64="x"),'Test &amp; Sample Information'!K64,"")</f>
      </c>
      <c r="D63" s="212">
        <f>IF(OR('Test &amp; Sample Information'!K64="x",'Test &amp; Sample Information'!M64="x"),'Test &amp; Sample Information'!B64,"")</f>
      </c>
      <c r="E63" s="212">
        <f>IF(OR('Test &amp; Sample Information'!K64="x",'Test &amp; Sample Information'!M64="x"),'Test &amp; Sample Information'!D64,"")</f>
      </c>
      <c r="F63" s="212">
        <f>IF(OR('Test &amp; Sample Information'!K64="x",'Test &amp; Sample Information'!M64="x"),'Test &amp; Sample Information'!H64,"")</f>
      </c>
      <c r="G63" s="212">
        <f>IF(OR('Test &amp; Sample Information'!K64="x",'Test &amp; Sample Information'!M64="x"),'Test &amp; Sample Information'!J64,"")</f>
      </c>
      <c r="H63" s="216"/>
      <c r="I63" s="214"/>
      <c r="J63" s="214"/>
      <c r="K63" s="223"/>
      <c r="L63" s="220"/>
      <c r="M63" s="214"/>
      <c r="N63" s="214"/>
      <c r="O63" s="215"/>
      <c r="P63" s="239"/>
      <c r="Q63" s="239"/>
      <c r="R63" s="239"/>
      <c r="S63" s="240"/>
    </row>
    <row r="64" spans="1:19" s="235" customFormat="1" ht="15" customHeight="1">
      <c r="A64" s="238">
        <f>IF('Test &amp; Sample Information'!K65="x",'Test &amp; Sample Information'!K65,"")</f>
      </c>
      <c r="B64" s="238">
        <f>IF('Test &amp; Sample Information'!M65="x",'Test &amp; Sample Information'!M65,"")</f>
      </c>
      <c r="C64" s="212">
        <f>IF(OR('Test &amp; Sample Information'!K65="x",'Test &amp; Sample Information'!M65="x"),'Test &amp; Sample Information'!K65,"")</f>
      </c>
      <c r="D64" s="212">
        <f>IF(OR('Test &amp; Sample Information'!K65="x",'Test &amp; Sample Information'!M65="x"),'Test &amp; Sample Information'!B65,"")</f>
      </c>
      <c r="E64" s="212">
        <f>IF(OR('Test &amp; Sample Information'!K65="x",'Test &amp; Sample Information'!M65="x"),'Test &amp; Sample Information'!D65,"")</f>
      </c>
      <c r="F64" s="212">
        <f>IF(OR('Test &amp; Sample Information'!K65="x",'Test &amp; Sample Information'!M65="x"),'Test &amp; Sample Information'!H65,"")</f>
      </c>
      <c r="G64" s="212">
        <f>IF(OR('Test &amp; Sample Information'!K65="x",'Test &amp; Sample Information'!M65="x"),'Test &amp; Sample Information'!J65,"")</f>
      </c>
      <c r="H64" s="216"/>
      <c r="I64" s="214"/>
      <c r="J64" s="214"/>
      <c r="K64" s="223"/>
      <c r="L64" s="220"/>
      <c r="M64" s="214"/>
      <c r="N64" s="214"/>
      <c r="O64" s="215"/>
      <c r="P64" s="239"/>
      <c r="Q64" s="239"/>
      <c r="R64" s="239"/>
      <c r="S64" s="240"/>
    </row>
    <row r="65" spans="1:19" s="235" customFormat="1" ht="15" customHeight="1">
      <c r="A65" s="238">
        <f>IF('Test &amp; Sample Information'!K66="x",'Test &amp; Sample Information'!K66,"")</f>
      </c>
      <c r="B65" s="238">
        <f>IF('Test &amp; Sample Information'!M66="x",'Test &amp; Sample Information'!M66,"")</f>
      </c>
      <c r="C65" s="212">
        <f>IF(OR('Test &amp; Sample Information'!K66="x",'Test &amp; Sample Information'!M66="x"),'Test &amp; Sample Information'!K66,"")</f>
      </c>
      <c r="D65" s="212">
        <f>IF(OR('Test &amp; Sample Information'!K66="x",'Test &amp; Sample Information'!M66="x"),'Test &amp; Sample Information'!B66,"")</f>
      </c>
      <c r="E65" s="212">
        <f>IF(OR('Test &amp; Sample Information'!K66="x",'Test &amp; Sample Information'!M66="x"),'Test &amp; Sample Information'!D66,"")</f>
      </c>
      <c r="F65" s="212">
        <f>IF(OR('Test &amp; Sample Information'!K66="x",'Test &amp; Sample Information'!M66="x"),'Test &amp; Sample Information'!H66,"")</f>
      </c>
      <c r="G65" s="212">
        <f>IF(OR('Test &amp; Sample Information'!K66="x",'Test &amp; Sample Information'!M66="x"),'Test &amp; Sample Information'!J66,"")</f>
      </c>
      <c r="H65" s="216"/>
      <c r="I65" s="214"/>
      <c r="J65" s="214"/>
      <c r="K65" s="223"/>
      <c r="L65" s="220"/>
      <c r="M65" s="214"/>
      <c r="N65" s="214"/>
      <c r="O65" s="215"/>
      <c r="P65" s="239"/>
      <c r="Q65" s="239"/>
      <c r="R65" s="239"/>
      <c r="S65" s="240"/>
    </row>
    <row r="66" spans="1:19" s="235" customFormat="1" ht="15" customHeight="1">
      <c r="A66" s="238">
        <f>IF('Test &amp; Sample Information'!K67="x",'Test &amp; Sample Information'!K67,"")</f>
      </c>
      <c r="B66" s="238">
        <f>IF('Test &amp; Sample Information'!M67="x",'Test &amp; Sample Information'!M67,"")</f>
      </c>
      <c r="C66" s="212">
        <f>IF(OR('Test &amp; Sample Information'!K67="x",'Test &amp; Sample Information'!M67="x"),'Test &amp; Sample Information'!K67,"")</f>
      </c>
      <c r="D66" s="212">
        <f>IF(OR('Test &amp; Sample Information'!K67="x",'Test &amp; Sample Information'!M67="x"),'Test &amp; Sample Information'!B67,"")</f>
      </c>
      <c r="E66" s="212">
        <f>IF(OR('Test &amp; Sample Information'!K67="x",'Test &amp; Sample Information'!M67="x"),'Test &amp; Sample Information'!D67,"")</f>
      </c>
      <c r="F66" s="212">
        <f>IF(OR('Test &amp; Sample Information'!K67="x",'Test &amp; Sample Information'!M67="x"),'Test &amp; Sample Information'!H67,"")</f>
      </c>
      <c r="G66" s="212">
        <f>IF(OR('Test &amp; Sample Information'!K67="x",'Test &amp; Sample Information'!M67="x"),'Test &amp; Sample Information'!J67,"")</f>
      </c>
      <c r="H66" s="216"/>
      <c r="I66" s="214"/>
      <c r="J66" s="214"/>
      <c r="K66" s="223"/>
      <c r="L66" s="220"/>
      <c r="M66" s="214"/>
      <c r="N66" s="214"/>
      <c r="O66" s="215"/>
      <c r="P66" s="239"/>
      <c r="Q66" s="239"/>
      <c r="R66" s="239"/>
      <c r="S66" s="240"/>
    </row>
    <row r="67" spans="1:19" s="235" customFormat="1" ht="15" customHeight="1">
      <c r="A67" s="238">
        <f>IF('Test &amp; Sample Information'!K68="x",'Test &amp; Sample Information'!K68,"")</f>
      </c>
      <c r="B67" s="238">
        <f>IF('Test &amp; Sample Information'!M68="x",'Test &amp; Sample Information'!M68,"")</f>
      </c>
      <c r="C67" s="212">
        <f>IF(OR('Test &amp; Sample Information'!K68="x",'Test &amp; Sample Information'!M68="x"),'Test &amp; Sample Information'!K68,"")</f>
      </c>
      <c r="D67" s="212">
        <f>IF(OR('Test &amp; Sample Information'!K68="x",'Test &amp; Sample Information'!M68="x"),'Test &amp; Sample Information'!B68,"")</f>
      </c>
      <c r="E67" s="212">
        <f>IF(OR('Test &amp; Sample Information'!K68="x",'Test &amp; Sample Information'!M68="x"),'Test &amp; Sample Information'!D68,"")</f>
      </c>
      <c r="F67" s="212">
        <f>IF(OR('Test &amp; Sample Information'!K68="x",'Test &amp; Sample Information'!M68="x"),'Test &amp; Sample Information'!H68,"")</f>
      </c>
      <c r="G67" s="212">
        <f>IF(OR('Test &amp; Sample Information'!K68="x",'Test &amp; Sample Information'!M68="x"),'Test &amp; Sample Information'!J68,"")</f>
      </c>
      <c r="H67" s="216"/>
      <c r="I67" s="214"/>
      <c r="J67" s="214"/>
      <c r="K67" s="223"/>
      <c r="L67" s="220"/>
      <c r="M67" s="214"/>
      <c r="N67" s="214"/>
      <c r="O67" s="215"/>
      <c r="P67" s="239"/>
      <c r="Q67" s="239"/>
      <c r="R67" s="239"/>
      <c r="S67" s="240"/>
    </row>
    <row r="68" spans="1:19" s="235" customFormat="1" ht="15" customHeight="1">
      <c r="A68" s="238">
        <f>IF('Test &amp; Sample Information'!K69="x",'Test &amp; Sample Information'!K69,"")</f>
      </c>
      <c r="B68" s="238">
        <f>IF('Test &amp; Sample Information'!M69="x",'Test &amp; Sample Information'!M69,"")</f>
      </c>
      <c r="C68" s="212">
        <f>IF(OR('Test &amp; Sample Information'!K69="x",'Test &amp; Sample Information'!M69="x"),'Test &amp; Sample Information'!K69,"")</f>
      </c>
      <c r="D68" s="212">
        <f>IF(OR('Test &amp; Sample Information'!K69="x",'Test &amp; Sample Information'!M69="x"),'Test &amp; Sample Information'!B69,"")</f>
      </c>
      <c r="E68" s="212">
        <f>IF(OR('Test &amp; Sample Information'!K69="x",'Test &amp; Sample Information'!M69="x"),'Test &amp; Sample Information'!D69,"")</f>
      </c>
      <c r="F68" s="212">
        <f>IF(OR('Test &amp; Sample Information'!K69="x",'Test &amp; Sample Information'!M69="x"),'Test &amp; Sample Information'!H69,"")</f>
      </c>
      <c r="G68" s="212">
        <f>IF(OR('Test &amp; Sample Information'!K69="x",'Test &amp; Sample Information'!M69="x"),'Test &amp; Sample Information'!J69,"")</f>
      </c>
      <c r="H68" s="216"/>
      <c r="I68" s="214"/>
      <c r="J68" s="214"/>
      <c r="K68" s="223"/>
      <c r="L68" s="220"/>
      <c r="M68" s="214"/>
      <c r="N68" s="214"/>
      <c r="O68" s="215"/>
      <c r="P68" s="239"/>
      <c r="Q68" s="239"/>
      <c r="R68" s="239"/>
      <c r="S68" s="240"/>
    </row>
    <row r="69" spans="1:19" s="235" customFormat="1" ht="15" customHeight="1">
      <c r="A69" s="238">
        <f>IF('Test &amp; Sample Information'!K70="x",'Test &amp; Sample Information'!K70,"")</f>
      </c>
      <c r="B69" s="238">
        <f>IF('Test &amp; Sample Information'!M70="x",'Test &amp; Sample Information'!M70,"")</f>
      </c>
      <c r="C69" s="212">
        <f>IF(OR('Test &amp; Sample Information'!K70="x",'Test &amp; Sample Information'!M70="x"),'Test &amp; Sample Information'!K70,"")</f>
      </c>
      <c r="D69" s="212">
        <f>IF(OR('Test &amp; Sample Information'!K70="x",'Test &amp; Sample Information'!M70="x"),'Test &amp; Sample Information'!B70,"")</f>
      </c>
      <c r="E69" s="212">
        <f>IF(OR('Test &amp; Sample Information'!K70="x",'Test &amp; Sample Information'!M70="x"),'Test &amp; Sample Information'!D70,"")</f>
      </c>
      <c r="F69" s="212">
        <f>IF(OR('Test &amp; Sample Information'!K70="x",'Test &amp; Sample Information'!M70="x"),'Test &amp; Sample Information'!H70,"")</f>
      </c>
      <c r="G69" s="212">
        <f>IF(OR('Test &amp; Sample Information'!K70="x",'Test &amp; Sample Information'!M70="x"),'Test &amp; Sample Information'!J70,"")</f>
      </c>
      <c r="H69" s="216"/>
      <c r="I69" s="214"/>
      <c r="J69" s="214"/>
      <c r="K69" s="223"/>
      <c r="L69" s="220"/>
      <c r="M69" s="214"/>
      <c r="N69" s="214"/>
      <c r="O69" s="215"/>
      <c r="P69" s="239"/>
      <c r="Q69" s="239"/>
      <c r="R69" s="239"/>
      <c r="S69" s="240"/>
    </row>
    <row r="70" spans="1:19" s="235" customFormat="1" ht="15" customHeight="1">
      <c r="A70" s="238">
        <f>IF('Test &amp; Sample Information'!K71="x",'Test &amp; Sample Information'!K71,"")</f>
      </c>
      <c r="B70" s="238">
        <f>IF('Test &amp; Sample Information'!M71="x",'Test &amp; Sample Information'!M71,"")</f>
      </c>
      <c r="C70" s="212">
        <f>IF(OR('Test &amp; Sample Information'!K71="x",'Test &amp; Sample Information'!M71="x"),'Test &amp; Sample Information'!K71,"")</f>
      </c>
      <c r="D70" s="212">
        <f>IF(OR('Test &amp; Sample Information'!K71="x",'Test &amp; Sample Information'!M71="x"),'Test &amp; Sample Information'!B71,"")</f>
      </c>
      <c r="E70" s="212">
        <f>IF(OR('Test &amp; Sample Information'!K71="x",'Test &amp; Sample Information'!M71="x"),'Test &amp; Sample Information'!D71,"")</f>
      </c>
      <c r="F70" s="212">
        <f>IF(OR('Test &amp; Sample Information'!K71="x",'Test &amp; Sample Information'!M71="x"),'Test &amp; Sample Information'!H71,"")</f>
      </c>
      <c r="G70" s="212">
        <f>IF(OR('Test &amp; Sample Information'!K71="x",'Test &amp; Sample Information'!M71="x"),'Test &amp; Sample Information'!J71,"")</f>
      </c>
      <c r="H70" s="216"/>
      <c r="I70" s="214"/>
      <c r="J70" s="214"/>
      <c r="K70" s="223"/>
      <c r="L70" s="220"/>
      <c r="M70" s="214"/>
      <c r="N70" s="214"/>
      <c r="O70" s="215"/>
      <c r="P70" s="239"/>
      <c r="Q70" s="239"/>
      <c r="R70" s="239"/>
      <c r="S70" s="240"/>
    </row>
    <row r="71" spans="1:19" s="235" customFormat="1" ht="15" customHeight="1">
      <c r="A71" s="238">
        <f>IF('Test &amp; Sample Information'!K72="x",'Test &amp; Sample Information'!K72,"")</f>
      </c>
      <c r="B71" s="238">
        <f>IF('Test &amp; Sample Information'!M72="x",'Test &amp; Sample Information'!M72,"")</f>
      </c>
      <c r="C71" s="212">
        <f>IF(OR('Test &amp; Sample Information'!K72="x",'Test &amp; Sample Information'!M72="x"),'Test &amp; Sample Information'!K72,"")</f>
      </c>
      <c r="D71" s="212">
        <f>IF(OR('Test &amp; Sample Information'!K72="x",'Test &amp; Sample Information'!M72="x"),'Test &amp; Sample Information'!B72,"")</f>
      </c>
      <c r="E71" s="212">
        <f>IF(OR('Test &amp; Sample Information'!K72="x",'Test &amp; Sample Information'!M72="x"),'Test &amp; Sample Information'!D72,"")</f>
      </c>
      <c r="F71" s="212">
        <f>IF(OR('Test &amp; Sample Information'!K72="x",'Test &amp; Sample Information'!M72="x"),'Test &amp; Sample Information'!H72,"")</f>
      </c>
      <c r="G71" s="212">
        <f>IF(OR('Test &amp; Sample Information'!K72="x",'Test &amp; Sample Information'!M72="x"),'Test &amp; Sample Information'!J72,"")</f>
      </c>
      <c r="H71" s="216"/>
      <c r="I71" s="214"/>
      <c r="J71" s="214"/>
      <c r="K71" s="223"/>
      <c r="L71" s="220"/>
      <c r="M71" s="214"/>
      <c r="N71" s="214"/>
      <c r="O71" s="215"/>
      <c r="P71" s="239"/>
      <c r="Q71" s="239"/>
      <c r="R71" s="239"/>
      <c r="S71" s="240"/>
    </row>
    <row r="72" spans="1:19" s="235" customFormat="1" ht="15" customHeight="1">
      <c r="A72" s="238">
        <f>IF('Test &amp; Sample Information'!K73="x",'Test &amp; Sample Information'!K73,"")</f>
      </c>
      <c r="B72" s="238">
        <f>IF('Test &amp; Sample Information'!M73="x",'Test &amp; Sample Information'!M73,"")</f>
      </c>
      <c r="C72" s="212">
        <f>IF(OR('Test &amp; Sample Information'!K73="x",'Test &amp; Sample Information'!M73="x"),'Test &amp; Sample Information'!K73,"")</f>
      </c>
      <c r="D72" s="212">
        <f>IF(OR('Test &amp; Sample Information'!K73="x",'Test &amp; Sample Information'!M73="x"),'Test &amp; Sample Information'!B73,"")</f>
      </c>
      <c r="E72" s="212">
        <f>IF(OR('Test &amp; Sample Information'!K73="x",'Test &amp; Sample Information'!M73="x"),'Test &amp; Sample Information'!D73,"")</f>
      </c>
      <c r="F72" s="212">
        <f>IF(OR('Test &amp; Sample Information'!K73="x",'Test &amp; Sample Information'!M73="x"),'Test &amp; Sample Information'!H73,"")</f>
      </c>
      <c r="G72" s="212">
        <f>IF(OR('Test &amp; Sample Information'!K73="x",'Test &amp; Sample Information'!M73="x"),'Test &amp; Sample Information'!J73,"")</f>
      </c>
      <c r="H72" s="216"/>
      <c r="I72" s="214"/>
      <c r="J72" s="214"/>
      <c r="K72" s="223"/>
      <c r="L72" s="220"/>
      <c r="M72" s="214"/>
      <c r="N72" s="214"/>
      <c r="O72" s="215"/>
      <c r="P72" s="239"/>
      <c r="Q72" s="239"/>
      <c r="R72" s="239"/>
      <c r="S72" s="240"/>
    </row>
    <row r="73" spans="1:19" s="235" customFormat="1" ht="15" customHeight="1">
      <c r="A73" s="238">
        <f>IF('Test &amp; Sample Information'!K74="x",'Test &amp; Sample Information'!K74,"")</f>
      </c>
      <c r="B73" s="238">
        <f>IF('Test &amp; Sample Information'!M74="x",'Test &amp; Sample Information'!M74,"")</f>
      </c>
      <c r="C73" s="212">
        <f>IF(OR('Test &amp; Sample Information'!K74="x",'Test &amp; Sample Information'!M74="x"),'Test &amp; Sample Information'!K74,"")</f>
      </c>
      <c r="D73" s="212">
        <f>IF(OR('Test &amp; Sample Information'!K74="x",'Test &amp; Sample Information'!M74="x"),'Test &amp; Sample Information'!B74,"")</f>
      </c>
      <c r="E73" s="212">
        <f>IF(OR('Test &amp; Sample Information'!K74="x",'Test &amp; Sample Information'!M74="x"),'Test &amp; Sample Information'!D74,"")</f>
      </c>
      <c r="F73" s="212">
        <f>IF(OR('Test &amp; Sample Information'!K74="x",'Test &amp; Sample Information'!M74="x"),'Test &amp; Sample Information'!H74,"")</f>
      </c>
      <c r="G73" s="212">
        <f>IF(OR('Test &amp; Sample Information'!K74="x",'Test &amp; Sample Information'!M74="x"),'Test &amp; Sample Information'!J74,"")</f>
      </c>
      <c r="H73" s="216"/>
      <c r="I73" s="214"/>
      <c r="J73" s="214"/>
      <c r="K73" s="223"/>
      <c r="L73" s="220"/>
      <c r="M73" s="214"/>
      <c r="N73" s="214"/>
      <c r="O73" s="215"/>
      <c r="P73" s="239"/>
      <c r="Q73" s="239"/>
      <c r="R73" s="239"/>
      <c r="S73" s="240"/>
    </row>
    <row r="74" spans="1:19" s="235" customFormat="1" ht="15" customHeight="1">
      <c r="A74" s="238">
        <f>IF('Test &amp; Sample Information'!K75="x",'Test &amp; Sample Information'!K75,"")</f>
      </c>
      <c r="B74" s="238">
        <f>IF('Test &amp; Sample Information'!M75="x",'Test &amp; Sample Information'!M75,"")</f>
      </c>
      <c r="C74" s="212">
        <f>IF(OR('Test &amp; Sample Information'!K75="x",'Test &amp; Sample Information'!M75="x"),'Test &amp; Sample Information'!K75,"")</f>
      </c>
      <c r="D74" s="212">
        <f>IF(OR('Test &amp; Sample Information'!K75="x",'Test &amp; Sample Information'!M75="x"),'Test &amp; Sample Information'!B75,"")</f>
      </c>
      <c r="E74" s="212">
        <f>IF(OR('Test &amp; Sample Information'!K75="x",'Test &amp; Sample Information'!M75="x"),'Test &amp; Sample Information'!D75,"")</f>
      </c>
      <c r="F74" s="212">
        <f>IF(OR('Test &amp; Sample Information'!K75="x",'Test &amp; Sample Information'!M75="x"),'Test &amp; Sample Information'!H75,"")</f>
      </c>
      <c r="G74" s="212">
        <f>IF(OR('Test &amp; Sample Information'!K75="x",'Test &amp; Sample Information'!M75="x"),'Test &amp; Sample Information'!J75,"")</f>
      </c>
      <c r="H74" s="216"/>
      <c r="I74" s="214"/>
      <c r="J74" s="214"/>
      <c r="K74" s="223"/>
      <c r="L74" s="220"/>
      <c r="M74" s="214"/>
      <c r="N74" s="214"/>
      <c r="O74" s="215"/>
      <c r="P74" s="239"/>
      <c r="Q74" s="239"/>
      <c r="R74" s="239"/>
      <c r="S74" s="240"/>
    </row>
    <row r="75" spans="1:19" s="235" customFormat="1" ht="15" customHeight="1">
      <c r="A75" s="238">
        <f>IF('Test &amp; Sample Information'!K76="x",'Test &amp; Sample Information'!K76,"")</f>
      </c>
      <c r="B75" s="238">
        <f>IF('Test &amp; Sample Information'!M76="x",'Test &amp; Sample Information'!M76,"")</f>
      </c>
      <c r="C75" s="212">
        <f>IF(OR('Test &amp; Sample Information'!K76="x",'Test &amp; Sample Information'!M76="x"),'Test &amp; Sample Information'!K76,"")</f>
      </c>
      <c r="D75" s="212">
        <f>IF(OR('Test &amp; Sample Information'!K76="x",'Test &amp; Sample Information'!M76="x"),'Test &amp; Sample Information'!B76,"")</f>
      </c>
      <c r="E75" s="212">
        <f>IF(OR('Test &amp; Sample Information'!K76="x",'Test &amp; Sample Information'!M76="x"),'Test &amp; Sample Information'!D76,"")</f>
      </c>
      <c r="F75" s="212">
        <f>IF(OR('Test &amp; Sample Information'!K76="x",'Test &amp; Sample Information'!M76="x"),'Test &amp; Sample Information'!H76,"")</f>
      </c>
      <c r="G75" s="212">
        <f>IF(OR('Test &amp; Sample Information'!K76="x",'Test &amp; Sample Information'!M76="x"),'Test &amp; Sample Information'!J76,"")</f>
      </c>
      <c r="H75" s="216"/>
      <c r="I75" s="214"/>
      <c r="J75" s="214"/>
      <c r="K75" s="223"/>
      <c r="L75" s="220"/>
      <c r="M75" s="214"/>
      <c r="N75" s="214"/>
      <c r="O75" s="215"/>
      <c r="P75" s="239"/>
      <c r="Q75" s="239"/>
      <c r="R75" s="239"/>
      <c r="S75" s="240"/>
    </row>
    <row r="76" spans="1:19" s="235" customFormat="1" ht="15" customHeight="1">
      <c r="A76" s="238">
        <f>IF('Test &amp; Sample Information'!K77="x",'Test &amp; Sample Information'!K77,"")</f>
      </c>
      <c r="B76" s="238">
        <f>IF('Test &amp; Sample Information'!M77="x",'Test &amp; Sample Information'!M77,"")</f>
      </c>
      <c r="C76" s="212">
        <f>IF(OR('Test &amp; Sample Information'!K77="x",'Test &amp; Sample Information'!M77="x"),'Test &amp; Sample Information'!K77,"")</f>
      </c>
      <c r="D76" s="212">
        <f>IF(OR('Test &amp; Sample Information'!K77="x",'Test &amp; Sample Information'!M77="x"),'Test &amp; Sample Information'!B77,"")</f>
      </c>
      <c r="E76" s="212">
        <f>IF(OR('Test &amp; Sample Information'!K77="x",'Test &amp; Sample Information'!M77="x"),'Test &amp; Sample Information'!D77,"")</f>
      </c>
      <c r="F76" s="212">
        <f>IF(OR('Test &amp; Sample Information'!K77="x",'Test &amp; Sample Information'!M77="x"),'Test &amp; Sample Information'!H77,"")</f>
      </c>
      <c r="G76" s="212">
        <f>IF(OR('Test &amp; Sample Information'!K77="x",'Test &amp; Sample Information'!M77="x"),'Test &amp; Sample Information'!J77,"")</f>
      </c>
      <c r="H76" s="216"/>
      <c r="I76" s="214"/>
      <c r="J76" s="214"/>
      <c r="K76" s="223"/>
      <c r="L76" s="220"/>
      <c r="M76" s="214"/>
      <c r="N76" s="214"/>
      <c r="O76" s="215"/>
      <c r="P76" s="239"/>
      <c r="Q76" s="239"/>
      <c r="R76" s="239"/>
      <c r="S76" s="240"/>
    </row>
    <row r="77" spans="1:19" s="235" customFormat="1" ht="15" customHeight="1">
      <c r="A77" s="238">
        <f>IF('Test &amp; Sample Information'!K78="x",'Test &amp; Sample Information'!K78,"")</f>
      </c>
      <c r="B77" s="238">
        <f>IF('Test &amp; Sample Information'!M78="x",'Test &amp; Sample Information'!M78,"")</f>
      </c>
      <c r="C77" s="212">
        <f>IF(OR('Test &amp; Sample Information'!K78="x",'Test &amp; Sample Information'!M78="x"),'Test &amp; Sample Information'!K78,"")</f>
      </c>
      <c r="D77" s="212">
        <f>IF(OR('Test &amp; Sample Information'!K78="x",'Test &amp; Sample Information'!M78="x"),'Test &amp; Sample Information'!B78,"")</f>
      </c>
      <c r="E77" s="212">
        <f>IF(OR('Test &amp; Sample Information'!K78="x",'Test &amp; Sample Information'!M78="x"),'Test &amp; Sample Information'!D78,"")</f>
      </c>
      <c r="F77" s="212">
        <f>IF(OR('Test &amp; Sample Information'!K78="x",'Test &amp; Sample Information'!M78="x"),'Test &amp; Sample Information'!H78,"")</f>
      </c>
      <c r="G77" s="212">
        <f>IF(OR('Test &amp; Sample Information'!K78="x",'Test &amp; Sample Information'!M78="x"),'Test &amp; Sample Information'!J78,"")</f>
      </c>
      <c r="H77" s="216"/>
      <c r="I77" s="214"/>
      <c r="J77" s="214"/>
      <c r="K77" s="223"/>
      <c r="L77" s="220"/>
      <c r="M77" s="214"/>
      <c r="N77" s="214"/>
      <c r="O77" s="215"/>
      <c r="P77" s="239"/>
      <c r="Q77" s="239"/>
      <c r="R77" s="239"/>
      <c r="S77" s="240"/>
    </row>
    <row r="78" spans="1:19" s="235" customFormat="1" ht="15" customHeight="1">
      <c r="A78" s="238">
        <f>IF('Test &amp; Sample Information'!K79="x",'Test &amp; Sample Information'!K79,"")</f>
      </c>
      <c r="B78" s="238">
        <f>IF('Test &amp; Sample Information'!M79="x",'Test &amp; Sample Information'!M79,"")</f>
      </c>
      <c r="C78" s="212">
        <f>IF(OR('Test &amp; Sample Information'!K79="x",'Test &amp; Sample Information'!M79="x"),'Test &amp; Sample Information'!K79,"")</f>
      </c>
      <c r="D78" s="212">
        <f>IF(OR('Test &amp; Sample Information'!K79="x",'Test &amp; Sample Information'!M79="x"),'Test &amp; Sample Information'!B79,"")</f>
      </c>
      <c r="E78" s="212">
        <f>IF(OR('Test &amp; Sample Information'!K79="x",'Test &amp; Sample Information'!M79="x"),'Test &amp; Sample Information'!D79,"")</f>
      </c>
      <c r="F78" s="212">
        <f>IF(OR('Test &amp; Sample Information'!K79="x",'Test &amp; Sample Information'!M79="x"),'Test &amp; Sample Information'!H79,"")</f>
      </c>
      <c r="G78" s="212">
        <f>IF(OR('Test &amp; Sample Information'!K79="x",'Test &amp; Sample Information'!M79="x"),'Test &amp; Sample Information'!J79,"")</f>
      </c>
      <c r="H78" s="216"/>
      <c r="I78" s="214"/>
      <c r="J78" s="214"/>
      <c r="K78" s="223"/>
      <c r="L78" s="220"/>
      <c r="M78" s="214"/>
      <c r="N78" s="214"/>
      <c r="O78" s="215"/>
      <c r="P78" s="239"/>
      <c r="Q78" s="239"/>
      <c r="R78" s="239"/>
      <c r="S78" s="240"/>
    </row>
    <row r="79" spans="1:19" s="235" customFormat="1" ht="15" customHeight="1">
      <c r="A79" s="238">
        <f>IF('Test &amp; Sample Information'!K80="x",'Test &amp; Sample Information'!K80,"")</f>
      </c>
      <c r="B79" s="238">
        <f>IF('Test &amp; Sample Information'!M80="x",'Test &amp; Sample Information'!M80,"")</f>
      </c>
      <c r="C79" s="212">
        <f>IF(OR('Test &amp; Sample Information'!K80="x",'Test &amp; Sample Information'!M80="x"),'Test &amp; Sample Information'!K80,"")</f>
      </c>
      <c r="D79" s="212">
        <f>IF(OR('Test &amp; Sample Information'!K80="x",'Test &amp; Sample Information'!M80="x"),'Test &amp; Sample Information'!B80,"")</f>
      </c>
      <c r="E79" s="212">
        <f>IF(OR('Test &amp; Sample Information'!K80="x",'Test &amp; Sample Information'!M80="x"),'Test &amp; Sample Information'!D80,"")</f>
      </c>
      <c r="F79" s="212">
        <f>IF(OR('Test &amp; Sample Information'!K80="x",'Test &amp; Sample Information'!M80="x"),'Test &amp; Sample Information'!H80,"")</f>
      </c>
      <c r="G79" s="212">
        <f>IF(OR('Test &amp; Sample Information'!K80="x",'Test &amp; Sample Information'!M80="x"),'Test &amp; Sample Information'!J80,"")</f>
      </c>
      <c r="H79" s="216"/>
      <c r="I79" s="214"/>
      <c r="J79" s="214"/>
      <c r="K79" s="223"/>
      <c r="L79" s="220"/>
      <c r="M79" s="214"/>
      <c r="N79" s="214"/>
      <c r="O79" s="215"/>
      <c r="P79" s="239"/>
      <c r="Q79" s="239"/>
      <c r="R79" s="239"/>
      <c r="S79" s="240"/>
    </row>
    <row r="80" spans="1:19" s="235" customFormat="1" ht="15" customHeight="1">
      <c r="A80" s="238">
        <f>IF('Test &amp; Sample Information'!K81="x",'Test &amp; Sample Information'!K81,"")</f>
      </c>
      <c r="B80" s="238">
        <f>IF('Test &amp; Sample Information'!M81="x",'Test &amp; Sample Information'!M81,"")</f>
      </c>
      <c r="C80" s="212">
        <f>IF(OR('Test &amp; Sample Information'!K81="x",'Test &amp; Sample Information'!M81="x"),'Test &amp; Sample Information'!K81,"")</f>
      </c>
      <c r="D80" s="212">
        <f>IF(OR('Test &amp; Sample Information'!K81="x",'Test &amp; Sample Information'!M81="x"),'Test &amp; Sample Information'!B81,"")</f>
      </c>
      <c r="E80" s="212">
        <f>IF(OR('Test &amp; Sample Information'!K81="x",'Test &amp; Sample Information'!M81="x"),'Test &amp; Sample Information'!D81,"")</f>
      </c>
      <c r="F80" s="212">
        <f>IF(OR('Test &amp; Sample Information'!K81="x",'Test &amp; Sample Information'!M81="x"),'Test &amp; Sample Information'!H81,"")</f>
      </c>
      <c r="G80" s="212">
        <f>IF(OR('Test &amp; Sample Information'!K81="x",'Test &amp; Sample Information'!M81="x"),'Test &amp; Sample Information'!J81,"")</f>
      </c>
      <c r="H80" s="216"/>
      <c r="I80" s="214"/>
      <c r="J80" s="214"/>
      <c r="K80" s="223"/>
      <c r="L80" s="220"/>
      <c r="M80" s="214"/>
      <c r="N80" s="214"/>
      <c r="O80" s="215"/>
      <c r="P80" s="239"/>
      <c r="Q80" s="239"/>
      <c r="R80" s="239"/>
      <c r="S80" s="240"/>
    </row>
    <row r="81" spans="1:19" s="235" customFormat="1" ht="15" customHeight="1">
      <c r="A81" s="238">
        <f>IF('Test &amp; Sample Information'!K82="x",'Test &amp; Sample Information'!K82,"")</f>
      </c>
      <c r="B81" s="238">
        <f>IF('Test &amp; Sample Information'!M82="x",'Test &amp; Sample Information'!M82,"")</f>
      </c>
      <c r="C81" s="212">
        <f>IF(OR('Test &amp; Sample Information'!K82="x",'Test &amp; Sample Information'!M82="x"),'Test &amp; Sample Information'!K82,"")</f>
      </c>
      <c r="D81" s="212">
        <f>IF(OR('Test &amp; Sample Information'!K82="x",'Test &amp; Sample Information'!M82="x"),'Test &amp; Sample Information'!B82,"")</f>
      </c>
      <c r="E81" s="212">
        <f>IF(OR('Test &amp; Sample Information'!K82="x",'Test &amp; Sample Information'!M82="x"),'Test &amp; Sample Information'!D82,"")</f>
      </c>
      <c r="F81" s="212">
        <f>IF(OR('Test &amp; Sample Information'!K82="x",'Test &amp; Sample Information'!M82="x"),'Test &amp; Sample Information'!H82,"")</f>
      </c>
      <c r="G81" s="212">
        <f>IF(OR('Test &amp; Sample Information'!K82="x",'Test &amp; Sample Information'!M82="x"),'Test &amp; Sample Information'!J82,"")</f>
      </c>
      <c r="H81" s="216"/>
      <c r="I81" s="214"/>
      <c r="J81" s="214"/>
      <c r="K81" s="223"/>
      <c r="L81" s="220"/>
      <c r="M81" s="214"/>
      <c r="N81" s="214"/>
      <c r="O81" s="215"/>
      <c r="P81" s="239"/>
      <c r="Q81" s="239"/>
      <c r="R81" s="239"/>
      <c r="S81" s="240"/>
    </row>
    <row r="82" spans="1:19" s="235" customFormat="1" ht="15" customHeight="1">
      <c r="A82" s="238">
        <f>IF('Test &amp; Sample Information'!K83="x",'Test &amp; Sample Information'!K83,"")</f>
      </c>
      <c r="B82" s="238">
        <f>IF('Test &amp; Sample Information'!M83="x",'Test &amp; Sample Information'!M83,"")</f>
      </c>
      <c r="C82" s="212">
        <f>IF(OR('Test &amp; Sample Information'!K83="x",'Test &amp; Sample Information'!M83="x"),'Test &amp; Sample Information'!K83,"")</f>
      </c>
      <c r="D82" s="212">
        <f>IF(OR('Test &amp; Sample Information'!K83="x",'Test &amp; Sample Information'!M83="x"),'Test &amp; Sample Information'!B83,"")</f>
      </c>
      <c r="E82" s="212">
        <f>IF(OR('Test &amp; Sample Information'!K83="x",'Test &amp; Sample Information'!M83="x"),'Test &amp; Sample Information'!D83,"")</f>
      </c>
      <c r="F82" s="212">
        <f>IF(OR('Test &amp; Sample Information'!K83="x",'Test &amp; Sample Information'!M83="x"),'Test &amp; Sample Information'!H83,"")</f>
      </c>
      <c r="G82" s="212">
        <f>IF(OR('Test &amp; Sample Information'!K83="x",'Test &amp; Sample Information'!M83="x"),'Test &amp; Sample Information'!J83,"")</f>
      </c>
      <c r="H82" s="216"/>
      <c r="I82" s="214"/>
      <c r="J82" s="214"/>
      <c r="K82" s="223"/>
      <c r="L82" s="220"/>
      <c r="M82" s="214"/>
      <c r="N82" s="214"/>
      <c r="O82" s="215"/>
      <c r="P82" s="239"/>
      <c r="Q82" s="239"/>
      <c r="R82" s="239"/>
      <c r="S82" s="240"/>
    </row>
    <row r="83" spans="1:19" s="235" customFormat="1" ht="15" customHeight="1">
      <c r="A83" s="238">
        <f>IF('Test &amp; Sample Information'!K84="x",'Test &amp; Sample Information'!K84,"")</f>
      </c>
      <c r="B83" s="238">
        <f>IF('Test &amp; Sample Information'!M84="x",'Test &amp; Sample Information'!M84,"")</f>
      </c>
      <c r="C83" s="212">
        <f>IF(OR('Test &amp; Sample Information'!K84="x",'Test &amp; Sample Information'!M84="x"),'Test &amp; Sample Information'!K84,"")</f>
      </c>
      <c r="D83" s="212">
        <f>IF(OR('Test &amp; Sample Information'!K84="x",'Test &amp; Sample Information'!M84="x"),'Test &amp; Sample Information'!B84,"")</f>
      </c>
      <c r="E83" s="212">
        <f>IF(OR('Test &amp; Sample Information'!K84="x",'Test &amp; Sample Information'!M84="x"),'Test &amp; Sample Information'!D84,"")</f>
      </c>
      <c r="F83" s="212">
        <f>IF(OR('Test &amp; Sample Information'!K84="x",'Test &amp; Sample Information'!M84="x"),'Test &amp; Sample Information'!H84,"")</f>
      </c>
      <c r="G83" s="212">
        <f>IF(OR('Test &amp; Sample Information'!K84="x",'Test &amp; Sample Information'!M84="x"),'Test &amp; Sample Information'!J84,"")</f>
      </c>
      <c r="H83" s="216"/>
      <c r="I83" s="214"/>
      <c r="J83" s="214"/>
      <c r="K83" s="223"/>
      <c r="L83" s="220"/>
      <c r="M83" s="214"/>
      <c r="N83" s="214"/>
      <c r="O83" s="215"/>
      <c r="P83" s="239"/>
      <c r="Q83" s="239"/>
      <c r="R83" s="239"/>
      <c r="S83" s="240"/>
    </row>
    <row r="84" spans="1:19" s="235" customFormat="1" ht="15" customHeight="1">
      <c r="A84" s="238">
        <f>IF('Test &amp; Sample Information'!K85="x",'Test &amp; Sample Information'!K85,"")</f>
      </c>
      <c r="B84" s="238">
        <f>IF('Test &amp; Sample Information'!M85="x",'Test &amp; Sample Information'!M85,"")</f>
      </c>
      <c r="C84" s="212">
        <f>IF(OR('Test &amp; Sample Information'!K85="x",'Test &amp; Sample Information'!M85="x"),'Test &amp; Sample Information'!K85,"")</f>
      </c>
      <c r="D84" s="212">
        <f>IF(OR('Test &amp; Sample Information'!K85="x",'Test &amp; Sample Information'!M85="x"),'Test &amp; Sample Information'!B85,"")</f>
      </c>
      <c r="E84" s="212">
        <f>IF(OR('Test &amp; Sample Information'!K85="x",'Test &amp; Sample Information'!M85="x"),'Test &amp; Sample Information'!D85,"")</f>
      </c>
      <c r="F84" s="212">
        <f>IF(OR('Test &amp; Sample Information'!K85="x",'Test &amp; Sample Information'!M85="x"),'Test &amp; Sample Information'!H85,"")</f>
      </c>
      <c r="G84" s="212">
        <f>IF(OR('Test &amp; Sample Information'!K85="x",'Test &amp; Sample Information'!M85="x"),'Test &amp; Sample Information'!J85,"")</f>
      </c>
      <c r="H84" s="216"/>
      <c r="I84" s="214"/>
      <c r="J84" s="214"/>
      <c r="K84" s="223"/>
      <c r="L84" s="220"/>
      <c r="M84" s="214"/>
      <c r="N84" s="214"/>
      <c r="O84" s="215"/>
      <c r="P84" s="239"/>
      <c r="Q84" s="239"/>
      <c r="R84" s="239"/>
      <c r="S84" s="240"/>
    </row>
    <row r="85" spans="1:19" s="235" customFormat="1" ht="15" customHeight="1">
      <c r="A85" s="238">
        <f>IF('Test &amp; Sample Information'!K86="x",'Test &amp; Sample Information'!K86,"")</f>
      </c>
      <c r="B85" s="238">
        <f>IF('Test &amp; Sample Information'!M86="x",'Test &amp; Sample Information'!M86,"")</f>
      </c>
      <c r="C85" s="212">
        <f>IF(OR('Test &amp; Sample Information'!K86="x",'Test &amp; Sample Information'!M86="x"),'Test &amp; Sample Information'!K86,"")</f>
      </c>
      <c r="D85" s="212">
        <f>IF(OR('Test &amp; Sample Information'!K86="x",'Test &amp; Sample Information'!M86="x"),'Test &amp; Sample Information'!B86,"")</f>
      </c>
      <c r="E85" s="212">
        <f>IF(OR('Test &amp; Sample Information'!K86="x",'Test &amp; Sample Information'!M86="x"),'Test &amp; Sample Information'!D86,"")</f>
      </c>
      <c r="F85" s="212">
        <f>IF(OR('Test &amp; Sample Information'!K86="x",'Test &amp; Sample Information'!M86="x"),'Test &amp; Sample Information'!H86,"")</f>
      </c>
      <c r="G85" s="212">
        <f>IF(OR('Test &amp; Sample Information'!K86="x",'Test &amp; Sample Information'!M86="x"),'Test &amp; Sample Information'!J86,"")</f>
      </c>
      <c r="H85" s="216"/>
      <c r="I85" s="214"/>
      <c r="J85" s="214"/>
      <c r="K85" s="223"/>
      <c r="L85" s="220"/>
      <c r="M85" s="214"/>
      <c r="N85" s="214"/>
      <c r="O85" s="215"/>
      <c r="P85" s="239"/>
      <c r="Q85" s="239"/>
      <c r="R85" s="239"/>
      <c r="S85" s="240"/>
    </row>
    <row r="86" spans="1:19" s="235" customFormat="1" ht="15" customHeight="1">
      <c r="A86" s="238">
        <f>IF('Test &amp; Sample Information'!K87="x",'Test &amp; Sample Information'!K87,"")</f>
      </c>
      <c r="B86" s="238">
        <f>IF('Test &amp; Sample Information'!M87="x",'Test &amp; Sample Information'!M87,"")</f>
      </c>
      <c r="C86" s="212">
        <f>IF(OR('Test &amp; Sample Information'!K87="x",'Test &amp; Sample Information'!M87="x"),'Test &amp; Sample Information'!K87,"")</f>
      </c>
      <c r="D86" s="212">
        <f>IF(OR('Test &amp; Sample Information'!K87="x",'Test &amp; Sample Information'!M87="x"),'Test &amp; Sample Information'!B87,"")</f>
      </c>
      <c r="E86" s="212">
        <f>IF(OR('Test &amp; Sample Information'!K87="x",'Test &amp; Sample Information'!M87="x"),'Test &amp; Sample Information'!D87,"")</f>
      </c>
      <c r="F86" s="212">
        <f>IF(OR('Test &amp; Sample Information'!K87="x",'Test &amp; Sample Information'!M87="x"),'Test &amp; Sample Information'!H87,"")</f>
      </c>
      <c r="G86" s="212">
        <f>IF(OR('Test &amp; Sample Information'!K87="x",'Test &amp; Sample Information'!M87="x"),'Test &amp; Sample Information'!J87,"")</f>
      </c>
      <c r="H86" s="216"/>
      <c r="I86" s="214"/>
      <c r="J86" s="214"/>
      <c r="K86" s="223"/>
      <c r="L86" s="220"/>
      <c r="M86" s="214"/>
      <c r="N86" s="214"/>
      <c r="O86" s="215"/>
      <c r="P86" s="239"/>
      <c r="Q86" s="239"/>
      <c r="R86" s="239"/>
      <c r="S86" s="240"/>
    </row>
    <row r="87" spans="1:19" s="235" customFormat="1" ht="15" customHeight="1">
      <c r="A87" s="238">
        <f>IF('Test &amp; Sample Information'!K88="x",'Test &amp; Sample Information'!K88,"")</f>
      </c>
      <c r="B87" s="238">
        <f>IF('Test &amp; Sample Information'!M88="x",'Test &amp; Sample Information'!M88,"")</f>
      </c>
      <c r="C87" s="212">
        <f>IF(OR('Test &amp; Sample Information'!K88="x",'Test &amp; Sample Information'!M88="x"),'Test &amp; Sample Information'!K88,"")</f>
      </c>
      <c r="D87" s="212">
        <f>IF(OR('Test &amp; Sample Information'!K88="x",'Test &amp; Sample Information'!M88="x"),'Test &amp; Sample Information'!B88,"")</f>
      </c>
      <c r="E87" s="212">
        <f>IF(OR('Test &amp; Sample Information'!K88="x",'Test &amp; Sample Information'!M88="x"),'Test &amp; Sample Information'!D88,"")</f>
      </c>
      <c r="F87" s="212">
        <f>IF(OR('Test &amp; Sample Information'!K88="x",'Test &amp; Sample Information'!M88="x"),'Test &amp; Sample Information'!H88,"")</f>
      </c>
      <c r="G87" s="212">
        <f>IF(OR('Test &amp; Sample Information'!K88="x",'Test &amp; Sample Information'!M88="x"),'Test &amp; Sample Information'!J88,"")</f>
      </c>
      <c r="H87" s="216"/>
      <c r="I87" s="214"/>
      <c r="J87" s="214"/>
      <c r="K87" s="223"/>
      <c r="L87" s="220"/>
      <c r="M87" s="214"/>
      <c r="N87" s="214"/>
      <c r="O87" s="215"/>
      <c r="P87" s="239"/>
      <c r="Q87" s="239"/>
      <c r="R87" s="239"/>
      <c r="S87" s="240"/>
    </row>
    <row r="88" spans="1:19" s="235" customFormat="1" ht="15" customHeight="1">
      <c r="A88" s="238">
        <f>IF('Test &amp; Sample Information'!K89="x",'Test &amp; Sample Information'!K89,"")</f>
      </c>
      <c r="B88" s="238">
        <f>IF('Test &amp; Sample Information'!M89="x",'Test &amp; Sample Information'!M89,"")</f>
      </c>
      <c r="C88" s="212">
        <f>IF(OR('Test &amp; Sample Information'!K89="x",'Test &amp; Sample Information'!M89="x"),'Test &amp; Sample Information'!K89,"")</f>
      </c>
      <c r="D88" s="212">
        <f>IF(OR('Test &amp; Sample Information'!K89="x",'Test &amp; Sample Information'!M89="x"),'Test &amp; Sample Information'!B89,"")</f>
      </c>
      <c r="E88" s="212">
        <f>IF(OR('Test &amp; Sample Information'!K89="x",'Test &amp; Sample Information'!M89="x"),'Test &amp; Sample Information'!D89,"")</f>
      </c>
      <c r="F88" s="212">
        <f>IF(OR('Test &amp; Sample Information'!K89="x",'Test &amp; Sample Information'!M89="x"),'Test &amp; Sample Information'!H89,"")</f>
      </c>
      <c r="G88" s="212">
        <f>IF(OR('Test &amp; Sample Information'!K89="x",'Test &amp; Sample Information'!M89="x"),'Test &amp; Sample Information'!J89,"")</f>
      </c>
      <c r="H88" s="216"/>
      <c r="I88" s="214"/>
      <c r="J88" s="214"/>
      <c r="K88" s="223"/>
      <c r="L88" s="220"/>
      <c r="M88" s="214"/>
      <c r="N88" s="214"/>
      <c r="O88" s="215"/>
      <c r="P88" s="239"/>
      <c r="Q88" s="239"/>
      <c r="R88" s="239"/>
      <c r="S88" s="240"/>
    </row>
    <row r="89" spans="1:19" s="235" customFormat="1" ht="15" customHeight="1">
      <c r="A89" s="238">
        <f>IF('Test &amp; Sample Information'!K90="x",'Test &amp; Sample Information'!K90,"")</f>
      </c>
      <c r="B89" s="238">
        <f>IF('Test &amp; Sample Information'!M90="x",'Test &amp; Sample Information'!M90,"")</f>
      </c>
      <c r="C89" s="212">
        <f>IF(OR('Test &amp; Sample Information'!K90="x",'Test &amp; Sample Information'!M90="x"),'Test &amp; Sample Information'!K90,"")</f>
      </c>
      <c r="D89" s="212">
        <f>IF(OR('Test &amp; Sample Information'!K90="x",'Test &amp; Sample Information'!M90="x"),'Test &amp; Sample Information'!B90,"")</f>
      </c>
      <c r="E89" s="212">
        <f>IF(OR('Test &amp; Sample Information'!K90="x",'Test &amp; Sample Information'!M90="x"),'Test &amp; Sample Information'!D90,"")</f>
      </c>
      <c r="F89" s="212">
        <f>IF(OR('Test &amp; Sample Information'!K90="x",'Test &amp; Sample Information'!M90="x"),'Test &amp; Sample Information'!H90,"")</f>
      </c>
      <c r="G89" s="212">
        <f>IF(OR('Test &amp; Sample Information'!K90="x",'Test &amp; Sample Information'!M90="x"),'Test &amp; Sample Information'!J90,"")</f>
      </c>
      <c r="H89" s="216"/>
      <c r="I89" s="214"/>
      <c r="J89" s="214"/>
      <c r="K89" s="223"/>
      <c r="L89" s="220"/>
      <c r="M89" s="214"/>
      <c r="N89" s="214"/>
      <c r="O89" s="215"/>
      <c r="P89" s="239"/>
      <c r="Q89" s="239"/>
      <c r="R89" s="239"/>
      <c r="S89" s="240"/>
    </row>
    <row r="90" spans="1:19" s="235" customFormat="1" ht="15" customHeight="1">
      <c r="A90" s="238">
        <f>IF('Test &amp; Sample Information'!K91="x",'Test &amp; Sample Information'!K91,"")</f>
      </c>
      <c r="B90" s="238">
        <f>IF('Test &amp; Sample Information'!M91="x",'Test &amp; Sample Information'!M91,"")</f>
      </c>
      <c r="C90" s="212">
        <f>IF(OR('Test &amp; Sample Information'!K91="x",'Test &amp; Sample Information'!M91="x"),'Test &amp; Sample Information'!K91,"")</f>
      </c>
      <c r="D90" s="212">
        <f>IF(OR('Test &amp; Sample Information'!K91="x",'Test &amp; Sample Information'!M91="x"),'Test &amp; Sample Information'!B91,"")</f>
      </c>
      <c r="E90" s="212">
        <f>IF(OR('Test &amp; Sample Information'!K91="x",'Test &amp; Sample Information'!M91="x"),'Test &amp; Sample Information'!D91,"")</f>
      </c>
      <c r="F90" s="212">
        <f>IF(OR('Test &amp; Sample Information'!K91="x",'Test &amp; Sample Information'!M91="x"),'Test &amp; Sample Information'!H91,"")</f>
      </c>
      <c r="G90" s="212">
        <f>IF(OR('Test &amp; Sample Information'!K91="x",'Test &amp; Sample Information'!M91="x"),'Test &amp; Sample Information'!J91,"")</f>
      </c>
      <c r="H90" s="216"/>
      <c r="I90" s="214"/>
      <c r="J90" s="214"/>
      <c r="K90" s="223"/>
      <c r="L90" s="220"/>
      <c r="M90" s="214"/>
      <c r="N90" s="214"/>
      <c r="O90" s="215"/>
      <c r="P90" s="239"/>
      <c r="Q90" s="239"/>
      <c r="R90" s="239"/>
      <c r="S90" s="240"/>
    </row>
    <row r="91" spans="1:19" s="235" customFormat="1" ht="15" customHeight="1">
      <c r="A91" s="238">
        <f>IF('Test &amp; Sample Information'!K92="x",'Test &amp; Sample Information'!K92,"")</f>
      </c>
      <c r="B91" s="238">
        <f>IF('Test &amp; Sample Information'!M92="x",'Test &amp; Sample Information'!M92,"")</f>
      </c>
      <c r="C91" s="212">
        <f>IF(OR('Test &amp; Sample Information'!K92="x",'Test &amp; Sample Information'!M92="x"),'Test &amp; Sample Information'!K92,"")</f>
      </c>
      <c r="D91" s="212">
        <f>IF(OR('Test &amp; Sample Information'!K92="x",'Test &amp; Sample Information'!M92="x"),'Test &amp; Sample Information'!B92,"")</f>
      </c>
      <c r="E91" s="212">
        <f>IF(OR('Test &amp; Sample Information'!K92="x",'Test &amp; Sample Information'!M92="x"),'Test &amp; Sample Information'!D92,"")</f>
      </c>
      <c r="F91" s="212">
        <f>IF(OR('Test &amp; Sample Information'!K92="x",'Test &amp; Sample Information'!M92="x"),'Test &amp; Sample Information'!H92,"")</f>
      </c>
      <c r="G91" s="212">
        <f>IF(OR('Test &amp; Sample Information'!K92="x",'Test &amp; Sample Information'!M92="x"),'Test &amp; Sample Information'!J92,"")</f>
      </c>
      <c r="H91" s="216"/>
      <c r="I91" s="214"/>
      <c r="J91" s="214"/>
      <c r="K91" s="223"/>
      <c r="L91" s="220"/>
      <c r="M91" s="214"/>
      <c r="N91" s="214"/>
      <c r="O91" s="215"/>
      <c r="P91" s="239"/>
      <c r="Q91" s="239"/>
      <c r="R91" s="239"/>
      <c r="S91" s="240"/>
    </row>
    <row r="92" spans="1:19" s="235" customFormat="1" ht="15" customHeight="1">
      <c r="A92" s="238">
        <f>IF('Test &amp; Sample Information'!K93="x",'Test &amp; Sample Information'!K93,"")</f>
      </c>
      <c r="B92" s="238">
        <f>IF('Test &amp; Sample Information'!M93="x",'Test &amp; Sample Information'!M93,"")</f>
      </c>
      <c r="C92" s="212">
        <f>IF(OR('Test &amp; Sample Information'!K93="x",'Test &amp; Sample Information'!M93="x"),'Test &amp; Sample Information'!K93,"")</f>
      </c>
      <c r="D92" s="212">
        <f>IF(OR('Test &amp; Sample Information'!K93="x",'Test &amp; Sample Information'!M93="x"),'Test &amp; Sample Information'!B93,"")</f>
      </c>
      <c r="E92" s="212">
        <f>IF(OR('Test &amp; Sample Information'!K93="x",'Test &amp; Sample Information'!M93="x"),'Test &amp; Sample Information'!D93,"")</f>
      </c>
      <c r="F92" s="212">
        <f>IF(OR('Test &amp; Sample Information'!K93="x",'Test &amp; Sample Information'!M93="x"),'Test &amp; Sample Information'!H93,"")</f>
      </c>
      <c r="G92" s="212">
        <f>IF(OR('Test &amp; Sample Information'!K93="x",'Test &amp; Sample Information'!M93="x"),'Test &amp; Sample Information'!J93,"")</f>
      </c>
      <c r="H92" s="216"/>
      <c r="I92" s="214"/>
      <c r="J92" s="214"/>
      <c r="K92" s="223"/>
      <c r="L92" s="220"/>
      <c r="M92" s="214"/>
      <c r="N92" s="214"/>
      <c r="O92" s="215"/>
      <c r="P92" s="239"/>
      <c r="Q92" s="239"/>
      <c r="R92" s="239"/>
      <c r="S92" s="240"/>
    </row>
    <row r="93" spans="1:19" s="235" customFormat="1" ht="15" customHeight="1">
      <c r="A93" s="238">
        <f>IF('Test &amp; Sample Information'!K94="x",'Test &amp; Sample Information'!K94,"")</f>
      </c>
      <c r="B93" s="238">
        <f>IF('Test &amp; Sample Information'!M94="x",'Test &amp; Sample Information'!M94,"")</f>
      </c>
      <c r="C93" s="212">
        <f>IF(OR('Test &amp; Sample Information'!K94="x",'Test &amp; Sample Information'!M94="x"),'Test &amp; Sample Information'!K94,"")</f>
      </c>
      <c r="D93" s="212">
        <f>IF(OR('Test &amp; Sample Information'!K94="x",'Test &amp; Sample Information'!M94="x"),'Test &amp; Sample Information'!B94,"")</f>
      </c>
      <c r="E93" s="212">
        <f>IF(OR('Test &amp; Sample Information'!K94="x",'Test &amp; Sample Information'!M94="x"),'Test &amp; Sample Information'!D94,"")</f>
      </c>
      <c r="F93" s="212">
        <f>IF(OR('Test &amp; Sample Information'!K94="x",'Test &amp; Sample Information'!M94="x"),'Test &amp; Sample Information'!H94,"")</f>
      </c>
      <c r="G93" s="212">
        <f>IF(OR('Test &amp; Sample Information'!K94="x",'Test &amp; Sample Information'!M94="x"),'Test &amp; Sample Information'!J94,"")</f>
      </c>
      <c r="H93" s="216"/>
      <c r="I93" s="214"/>
      <c r="J93" s="214"/>
      <c r="K93" s="223"/>
      <c r="L93" s="220"/>
      <c r="M93" s="214"/>
      <c r="N93" s="214"/>
      <c r="O93" s="215"/>
      <c r="P93" s="239"/>
      <c r="Q93" s="239"/>
      <c r="R93" s="239"/>
      <c r="S93" s="240"/>
    </row>
    <row r="94" spans="1:19" s="235" customFormat="1" ht="15" customHeight="1">
      <c r="A94" s="238">
        <f>IF('Test &amp; Sample Information'!K95="x",'Test &amp; Sample Information'!K95,"")</f>
      </c>
      <c r="B94" s="238">
        <f>IF('Test &amp; Sample Information'!M95="x",'Test &amp; Sample Information'!M95,"")</f>
      </c>
      <c r="C94" s="212">
        <f>IF(OR('Test &amp; Sample Information'!K95="x",'Test &amp; Sample Information'!M95="x"),'Test &amp; Sample Information'!K95,"")</f>
      </c>
      <c r="D94" s="212">
        <f>IF(OR('Test &amp; Sample Information'!K95="x",'Test &amp; Sample Information'!M95="x"),'Test &amp; Sample Information'!B95,"")</f>
      </c>
      <c r="E94" s="212">
        <f>IF(OR('Test &amp; Sample Information'!K95="x",'Test &amp; Sample Information'!M95="x"),'Test &amp; Sample Information'!D95,"")</f>
      </c>
      <c r="F94" s="212">
        <f>IF(OR('Test &amp; Sample Information'!K95="x",'Test &amp; Sample Information'!M95="x"),'Test &amp; Sample Information'!H95,"")</f>
      </c>
      <c r="G94" s="212">
        <f>IF(OR('Test &amp; Sample Information'!K95="x",'Test &amp; Sample Information'!M95="x"),'Test &amp; Sample Information'!J95,"")</f>
      </c>
      <c r="H94" s="216"/>
      <c r="I94" s="214"/>
      <c r="J94" s="214"/>
      <c r="K94" s="223"/>
      <c r="L94" s="220"/>
      <c r="M94" s="214"/>
      <c r="N94" s="214"/>
      <c r="O94" s="215"/>
      <c r="P94" s="239"/>
      <c r="Q94" s="239"/>
      <c r="R94" s="239"/>
      <c r="S94" s="240"/>
    </row>
    <row r="95" spans="1:19" s="235" customFormat="1" ht="15" customHeight="1">
      <c r="A95" s="238">
        <f>IF('Test &amp; Sample Information'!K96="x",'Test &amp; Sample Information'!K96,"")</f>
      </c>
      <c r="B95" s="238">
        <f>IF('Test &amp; Sample Information'!M96="x",'Test &amp; Sample Information'!M96,"")</f>
      </c>
      <c r="C95" s="212">
        <f>IF(OR('Test &amp; Sample Information'!K96="x",'Test &amp; Sample Information'!M96="x"),'Test &amp; Sample Information'!K96,"")</f>
      </c>
      <c r="D95" s="212">
        <f>IF(OR('Test &amp; Sample Information'!K96="x",'Test &amp; Sample Information'!M96="x"),'Test &amp; Sample Information'!B96,"")</f>
      </c>
      <c r="E95" s="212">
        <f>IF(OR('Test &amp; Sample Information'!K96="x",'Test &amp; Sample Information'!M96="x"),'Test &amp; Sample Information'!D96,"")</f>
      </c>
      <c r="F95" s="212">
        <f>IF(OR('Test &amp; Sample Information'!K96="x",'Test &amp; Sample Information'!M96="x"),'Test &amp; Sample Information'!H96,"")</f>
      </c>
      <c r="G95" s="212">
        <f>IF(OR('Test &amp; Sample Information'!K96="x",'Test &amp; Sample Information'!M96="x"),'Test &amp; Sample Information'!J96,"")</f>
      </c>
      <c r="H95" s="216"/>
      <c r="I95" s="214"/>
      <c r="J95" s="214"/>
      <c r="K95" s="223"/>
      <c r="L95" s="220"/>
      <c r="M95" s="214"/>
      <c r="N95" s="214"/>
      <c r="O95" s="215"/>
      <c r="P95" s="239"/>
      <c r="Q95" s="239"/>
      <c r="R95" s="239"/>
      <c r="S95" s="240"/>
    </row>
    <row r="96" spans="1:19" s="235" customFormat="1" ht="15" customHeight="1">
      <c r="A96" s="238">
        <f>IF('Test &amp; Sample Information'!K97="x",'Test &amp; Sample Information'!K97,"")</f>
      </c>
      <c r="B96" s="238">
        <f>IF('Test &amp; Sample Information'!M97="x",'Test &amp; Sample Information'!M97,"")</f>
      </c>
      <c r="C96" s="212">
        <f>IF(OR('Test &amp; Sample Information'!K97="x",'Test &amp; Sample Information'!M97="x"),'Test &amp; Sample Information'!K97,"")</f>
      </c>
      <c r="D96" s="212">
        <f>IF(OR('Test &amp; Sample Information'!K97="x",'Test &amp; Sample Information'!M97="x"),'Test &amp; Sample Information'!B97,"")</f>
      </c>
      <c r="E96" s="212">
        <f>IF(OR('Test &amp; Sample Information'!K97="x",'Test &amp; Sample Information'!M97="x"),'Test &amp; Sample Information'!D97,"")</f>
      </c>
      <c r="F96" s="212">
        <f>IF(OR('Test &amp; Sample Information'!K97="x",'Test &amp; Sample Information'!M97="x"),'Test &amp; Sample Information'!H97,"")</f>
      </c>
      <c r="G96" s="212">
        <f>IF(OR('Test &amp; Sample Information'!K97="x",'Test &amp; Sample Information'!M97="x"),'Test &amp; Sample Information'!J97,"")</f>
      </c>
      <c r="H96" s="216"/>
      <c r="I96" s="214"/>
      <c r="J96" s="214"/>
      <c r="K96" s="223"/>
      <c r="L96" s="220"/>
      <c r="M96" s="214"/>
      <c r="N96" s="214"/>
      <c r="O96" s="215"/>
      <c r="P96" s="239"/>
      <c r="Q96" s="239"/>
      <c r="R96" s="239"/>
      <c r="S96" s="240"/>
    </row>
    <row r="97" spans="1:19" s="235" customFormat="1" ht="15" customHeight="1">
      <c r="A97" s="238">
        <f>IF('Test &amp; Sample Information'!K98="x",'Test &amp; Sample Information'!K98,"")</f>
      </c>
      <c r="B97" s="238">
        <f>IF('Test &amp; Sample Information'!M98="x",'Test &amp; Sample Information'!M98,"")</f>
      </c>
      <c r="C97" s="212">
        <f>IF(OR('Test &amp; Sample Information'!K98="x",'Test &amp; Sample Information'!M98="x"),'Test &amp; Sample Information'!K98,"")</f>
      </c>
      <c r="D97" s="212">
        <f>IF(OR('Test &amp; Sample Information'!K98="x",'Test &amp; Sample Information'!M98="x"),'Test &amp; Sample Information'!B98,"")</f>
      </c>
      <c r="E97" s="212">
        <f>IF(OR('Test &amp; Sample Information'!K98="x",'Test &amp; Sample Information'!M98="x"),'Test &amp; Sample Information'!D98,"")</f>
      </c>
      <c r="F97" s="212">
        <f>IF(OR('Test &amp; Sample Information'!K98="x",'Test &amp; Sample Information'!M98="x"),'Test &amp; Sample Information'!H98,"")</f>
      </c>
      <c r="G97" s="212">
        <f>IF(OR('Test &amp; Sample Information'!K98="x",'Test &amp; Sample Information'!M98="x"),'Test &amp; Sample Information'!J98,"")</f>
      </c>
      <c r="H97" s="216"/>
      <c r="I97" s="214"/>
      <c r="J97" s="214"/>
      <c r="K97" s="223"/>
      <c r="L97" s="220"/>
      <c r="M97" s="214"/>
      <c r="N97" s="214"/>
      <c r="O97" s="215"/>
      <c r="P97" s="239"/>
      <c r="Q97" s="239"/>
      <c r="R97" s="239"/>
      <c r="S97" s="240"/>
    </row>
    <row r="98" spans="1:19" s="235" customFormat="1" ht="15" customHeight="1">
      <c r="A98" s="238">
        <f>IF('Test &amp; Sample Information'!K99="x",'Test &amp; Sample Information'!K99,"")</f>
      </c>
      <c r="B98" s="238">
        <f>IF('Test &amp; Sample Information'!M99="x",'Test &amp; Sample Information'!M99,"")</f>
      </c>
      <c r="C98" s="212">
        <f>IF(OR('Test &amp; Sample Information'!K99="x",'Test &amp; Sample Information'!M99="x"),'Test &amp; Sample Information'!K99,"")</f>
      </c>
      <c r="D98" s="212">
        <f>IF(OR('Test &amp; Sample Information'!K99="x",'Test &amp; Sample Information'!M99="x"),'Test &amp; Sample Information'!B99,"")</f>
      </c>
      <c r="E98" s="212">
        <f>IF(OR('Test &amp; Sample Information'!K99="x",'Test &amp; Sample Information'!M99="x"),'Test &amp; Sample Information'!D99,"")</f>
      </c>
      <c r="F98" s="212">
        <f>IF(OR('Test &amp; Sample Information'!K99="x",'Test &amp; Sample Information'!M99="x"),'Test &amp; Sample Information'!H99,"")</f>
      </c>
      <c r="G98" s="212">
        <f>IF(OR('Test &amp; Sample Information'!K99="x",'Test &amp; Sample Information'!M99="x"),'Test &amp; Sample Information'!J99,"")</f>
      </c>
      <c r="H98" s="216"/>
      <c r="I98" s="214"/>
      <c r="J98" s="214"/>
      <c r="K98" s="223"/>
      <c r="L98" s="220"/>
      <c r="M98" s="214"/>
      <c r="N98" s="214"/>
      <c r="O98" s="215"/>
      <c r="P98" s="239"/>
      <c r="Q98" s="239"/>
      <c r="R98" s="239"/>
      <c r="S98" s="240"/>
    </row>
    <row r="99" spans="1:19" s="235" customFormat="1" ht="15" customHeight="1">
      <c r="A99" s="238">
        <f>IF('Test &amp; Sample Information'!K100="x",'Test &amp; Sample Information'!K100,"")</f>
      </c>
      <c r="B99" s="238">
        <f>IF('Test &amp; Sample Information'!M100="x",'Test &amp; Sample Information'!M100,"")</f>
      </c>
      <c r="C99" s="212">
        <f>IF(OR('Test &amp; Sample Information'!K100="x",'Test &amp; Sample Information'!M100="x"),'Test &amp; Sample Information'!K100,"")</f>
      </c>
      <c r="D99" s="212">
        <f>IF(OR('Test &amp; Sample Information'!K100="x",'Test &amp; Sample Information'!M100="x"),'Test &amp; Sample Information'!B100,"")</f>
      </c>
      <c r="E99" s="212">
        <f>IF(OR('Test &amp; Sample Information'!K100="x",'Test &amp; Sample Information'!M100="x"),'Test &amp; Sample Information'!D100,"")</f>
      </c>
      <c r="F99" s="212">
        <f>IF(OR('Test &amp; Sample Information'!K100="x",'Test &amp; Sample Information'!M100="x"),'Test &amp; Sample Information'!H100,"")</f>
      </c>
      <c r="G99" s="212">
        <f>IF(OR('Test &amp; Sample Information'!K100="x",'Test &amp; Sample Information'!M100="x"),'Test &amp; Sample Information'!J100,"")</f>
      </c>
      <c r="H99" s="216"/>
      <c r="I99" s="214"/>
      <c r="J99" s="214"/>
      <c r="K99" s="223"/>
      <c r="L99" s="220"/>
      <c r="M99" s="214"/>
      <c r="N99" s="214"/>
      <c r="O99" s="215"/>
      <c r="P99" s="239"/>
      <c r="Q99" s="239"/>
      <c r="R99" s="239"/>
      <c r="S99" s="240"/>
    </row>
    <row r="100" spans="1:19" s="235" customFormat="1" ht="15" customHeight="1">
      <c r="A100" s="238">
        <f>IF('Test &amp; Sample Information'!K101="x",'Test &amp; Sample Information'!K101,"")</f>
      </c>
      <c r="B100" s="238">
        <f>IF('Test &amp; Sample Information'!M101="x",'Test &amp; Sample Information'!M101,"")</f>
      </c>
      <c r="C100" s="212">
        <f>IF(OR('Test &amp; Sample Information'!K101="x",'Test &amp; Sample Information'!M101="x"),'Test &amp; Sample Information'!K101,"")</f>
      </c>
      <c r="D100" s="212">
        <f>IF(OR('Test &amp; Sample Information'!K101="x",'Test &amp; Sample Information'!M101="x"),'Test &amp; Sample Information'!B101,"")</f>
      </c>
      <c r="E100" s="212">
        <f>IF(OR('Test &amp; Sample Information'!K101="x",'Test &amp; Sample Information'!M101="x"),'Test &amp; Sample Information'!D101,"")</f>
      </c>
      <c r="F100" s="212">
        <f>IF(OR('Test &amp; Sample Information'!K101="x",'Test &amp; Sample Information'!M101="x"),'Test &amp; Sample Information'!H101,"")</f>
      </c>
      <c r="G100" s="212">
        <f>IF(OR('Test &amp; Sample Information'!K101="x",'Test &amp; Sample Information'!M101="x"),'Test &amp; Sample Information'!J101,"")</f>
      </c>
      <c r="H100" s="216"/>
      <c r="I100" s="214"/>
      <c r="J100" s="214"/>
      <c r="K100" s="223"/>
      <c r="L100" s="220"/>
      <c r="M100" s="214"/>
      <c r="N100" s="214"/>
      <c r="O100" s="215"/>
      <c r="P100" s="239"/>
      <c r="Q100" s="239"/>
      <c r="R100" s="239"/>
      <c r="S100" s="240"/>
    </row>
    <row r="101" spans="1:19" s="235" customFormat="1" ht="15" customHeight="1">
      <c r="A101" s="238">
        <f>IF('Test &amp; Sample Information'!K102="x",'Test &amp; Sample Information'!K102,"")</f>
      </c>
      <c r="B101" s="238">
        <f>IF('Test &amp; Sample Information'!M102="x",'Test &amp; Sample Information'!M102,"")</f>
      </c>
      <c r="C101" s="212">
        <f>IF(OR('Test &amp; Sample Information'!K102="x",'Test &amp; Sample Information'!M102="x"),'Test &amp; Sample Information'!K102,"")</f>
      </c>
      <c r="D101" s="212">
        <f>IF(OR('Test &amp; Sample Information'!K102="x",'Test &amp; Sample Information'!M102="x"),'Test &amp; Sample Information'!B102,"")</f>
      </c>
      <c r="E101" s="212">
        <f>IF(OR('Test &amp; Sample Information'!K102="x",'Test &amp; Sample Information'!M102="x"),'Test &amp; Sample Information'!D102,"")</f>
      </c>
      <c r="F101" s="212">
        <f>IF(OR('Test &amp; Sample Information'!K102="x",'Test &amp; Sample Information'!M102="x"),'Test &amp; Sample Information'!H102,"")</f>
      </c>
      <c r="G101" s="212">
        <f>IF(OR('Test &amp; Sample Information'!K102="x",'Test &amp; Sample Information'!M102="x"),'Test &amp; Sample Information'!J102,"")</f>
      </c>
      <c r="H101" s="216"/>
      <c r="I101" s="214"/>
      <c r="J101" s="214"/>
      <c r="K101" s="223"/>
      <c r="L101" s="220"/>
      <c r="M101" s="214"/>
      <c r="N101" s="214"/>
      <c r="O101" s="215"/>
      <c r="P101" s="239"/>
      <c r="Q101" s="239"/>
      <c r="R101" s="239"/>
      <c r="S101" s="240"/>
    </row>
    <row r="102" spans="1:19" s="235" customFormat="1" ht="15" customHeight="1">
      <c r="A102" s="238">
        <f>IF('Test &amp; Sample Information'!K103="x",'Test &amp; Sample Information'!K103,"")</f>
      </c>
      <c r="B102" s="238">
        <f>IF('Test &amp; Sample Information'!M103="x",'Test &amp; Sample Information'!M103,"")</f>
      </c>
      <c r="C102" s="212">
        <f>IF(OR('Test &amp; Sample Information'!K103="x",'Test &amp; Sample Information'!M103="x"),'Test &amp; Sample Information'!K103,"")</f>
      </c>
      <c r="D102" s="212">
        <f>IF(OR('Test &amp; Sample Information'!K103="x",'Test &amp; Sample Information'!M103="x"),'Test &amp; Sample Information'!B103,"")</f>
      </c>
      <c r="E102" s="212">
        <f>IF(OR('Test &amp; Sample Information'!K103="x",'Test &amp; Sample Information'!M103="x"),'Test &amp; Sample Information'!D103,"")</f>
      </c>
      <c r="F102" s="212">
        <f>IF(OR('Test &amp; Sample Information'!K103="x",'Test &amp; Sample Information'!M103="x"),'Test &amp; Sample Information'!H103,"")</f>
      </c>
      <c r="G102" s="212">
        <f>IF(OR('Test &amp; Sample Information'!K103="x",'Test &amp; Sample Information'!M103="x"),'Test &amp; Sample Information'!J103,"")</f>
      </c>
      <c r="H102" s="216"/>
      <c r="I102" s="214"/>
      <c r="J102" s="214"/>
      <c r="K102" s="223"/>
      <c r="L102" s="220"/>
      <c r="M102" s="214"/>
      <c r="N102" s="214"/>
      <c r="O102" s="215"/>
      <c r="P102" s="239"/>
      <c r="Q102" s="239"/>
      <c r="R102" s="239"/>
      <c r="S102" s="240"/>
    </row>
    <row r="103" spans="1:19" s="235" customFormat="1" ht="15" customHeight="1">
      <c r="A103" s="238">
        <f>IF('Test &amp; Sample Information'!K104="x",'Test &amp; Sample Information'!K104,"")</f>
      </c>
      <c r="B103" s="238">
        <f>IF('Test &amp; Sample Information'!M104="x",'Test &amp; Sample Information'!M104,"")</f>
      </c>
      <c r="C103" s="212">
        <f>IF(OR('Test &amp; Sample Information'!K104="x",'Test &amp; Sample Information'!M104="x"),'Test &amp; Sample Information'!K104,"")</f>
      </c>
      <c r="D103" s="212">
        <f>IF(OR('Test &amp; Sample Information'!K104="x",'Test &amp; Sample Information'!M104="x"),'Test &amp; Sample Information'!B104,"")</f>
      </c>
      <c r="E103" s="212">
        <f>IF(OR('Test &amp; Sample Information'!K104="x",'Test &amp; Sample Information'!M104="x"),'Test &amp; Sample Information'!D104,"")</f>
      </c>
      <c r="F103" s="212">
        <f>IF(OR('Test &amp; Sample Information'!K104="x",'Test &amp; Sample Information'!M104="x"),'Test &amp; Sample Information'!H104,"")</f>
      </c>
      <c r="G103" s="212">
        <f>IF(OR('Test &amp; Sample Information'!K104="x",'Test &amp; Sample Information'!M104="x"),'Test &amp; Sample Information'!J104,"")</f>
      </c>
      <c r="H103" s="216"/>
      <c r="I103" s="214"/>
      <c r="J103" s="214"/>
      <c r="K103" s="223"/>
      <c r="L103" s="220"/>
      <c r="M103" s="214"/>
      <c r="N103" s="214"/>
      <c r="O103" s="215"/>
      <c r="P103" s="239"/>
      <c r="Q103" s="239"/>
      <c r="R103" s="239"/>
      <c r="S103" s="240"/>
    </row>
    <row r="104" spans="1:19" s="235" customFormat="1" ht="15" customHeight="1">
      <c r="A104" s="238">
        <f>IF('Test &amp; Sample Information'!K105="x",'Test &amp; Sample Information'!K105,"")</f>
      </c>
      <c r="B104" s="238">
        <f>IF('Test &amp; Sample Information'!M105="x",'Test &amp; Sample Information'!M105,"")</f>
      </c>
      <c r="C104" s="212">
        <f>IF(OR('Test &amp; Sample Information'!K105="x",'Test &amp; Sample Information'!M105="x"),'Test &amp; Sample Information'!K105,"")</f>
      </c>
      <c r="D104" s="212">
        <f>IF(OR('Test &amp; Sample Information'!K105="x",'Test &amp; Sample Information'!M105="x"),'Test &amp; Sample Information'!B105,"")</f>
      </c>
      <c r="E104" s="212">
        <f>IF(OR('Test &amp; Sample Information'!K105="x",'Test &amp; Sample Information'!M105="x"),'Test &amp; Sample Information'!D105,"")</f>
      </c>
      <c r="F104" s="212">
        <f>IF(OR('Test &amp; Sample Information'!K105="x",'Test &amp; Sample Information'!M105="x"),'Test &amp; Sample Information'!H105,"")</f>
      </c>
      <c r="G104" s="212">
        <f>IF(OR('Test &amp; Sample Information'!K105="x",'Test &amp; Sample Information'!M105="x"),'Test &amp; Sample Information'!J105,"")</f>
      </c>
      <c r="H104" s="216"/>
      <c r="I104" s="214"/>
      <c r="J104" s="214"/>
      <c r="K104" s="223"/>
      <c r="L104" s="220"/>
      <c r="M104" s="214"/>
      <c r="N104" s="214"/>
      <c r="O104" s="215"/>
      <c r="P104" s="239"/>
      <c r="Q104" s="239"/>
      <c r="R104" s="239"/>
      <c r="S104" s="240"/>
    </row>
    <row r="105" spans="1:19" s="235" customFormat="1" ht="15" customHeight="1">
      <c r="A105" s="238">
        <f>IF('Test &amp; Sample Information'!K106="x",'Test &amp; Sample Information'!K106,"")</f>
      </c>
      <c r="B105" s="238">
        <f>IF('Test &amp; Sample Information'!M106="x",'Test &amp; Sample Information'!M106,"")</f>
      </c>
      <c r="C105" s="212">
        <f>IF(OR('Test &amp; Sample Information'!K106="x",'Test &amp; Sample Information'!M106="x"),'Test &amp; Sample Information'!K106,"")</f>
      </c>
      <c r="D105" s="212">
        <f>IF(OR('Test &amp; Sample Information'!K106="x",'Test &amp; Sample Information'!M106="x"),'Test &amp; Sample Information'!B106,"")</f>
      </c>
      <c r="E105" s="212">
        <f>IF(OR('Test &amp; Sample Information'!K106="x",'Test &amp; Sample Information'!M106="x"),'Test &amp; Sample Information'!D106,"")</f>
      </c>
      <c r="F105" s="212">
        <f>IF(OR('Test &amp; Sample Information'!K106="x",'Test &amp; Sample Information'!M106="x"),'Test &amp; Sample Information'!H106,"")</f>
      </c>
      <c r="G105" s="212">
        <f>IF(OR('Test &amp; Sample Information'!K106="x",'Test &amp; Sample Information'!M106="x"),'Test &amp; Sample Information'!J106,"")</f>
      </c>
      <c r="H105" s="216"/>
      <c r="I105" s="214"/>
      <c r="J105" s="214"/>
      <c r="K105" s="223"/>
      <c r="L105" s="220"/>
      <c r="M105" s="214"/>
      <c r="N105" s="214"/>
      <c r="O105" s="215"/>
      <c r="P105" s="239"/>
      <c r="Q105" s="239"/>
      <c r="R105" s="239"/>
      <c r="S105" s="240"/>
    </row>
    <row r="106" spans="1:19" s="235" customFormat="1" ht="15" customHeight="1">
      <c r="A106" s="238">
        <f>IF('Test &amp; Sample Information'!K107="x",'Test &amp; Sample Information'!K107,"")</f>
      </c>
      <c r="B106" s="238">
        <f>IF('Test &amp; Sample Information'!M107="x",'Test &amp; Sample Information'!M107,"")</f>
      </c>
      <c r="C106" s="212">
        <f>IF(OR('Test &amp; Sample Information'!K107="x",'Test &amp; Sample Information'!M107="x"),'Test &amp; Sample Information'!K107,"")</f>
      </c>
      <c r="D106" s="212">
        <f>IF(OR('Test &amp; Sample Information'!K107="x",'Test &amp; Sample Information'!M107="x"),'Test &amp; Sample Information'!B107,"")</f>
      </c>
      <c r="E106" s="212">
        <f>IF(OR('Test &amp; Sample Information'!K107="x",'Test &amp; Sample Information'!M107="x"),'Test &amp; Sample Information'!D107,"")</f>
      </c>
      <c r="F106" s="212">
        <f>IF(OR('Test &amp; Sample Information'!K107="x",'Test &amp; Sample Information'!M107="x"),'Test &amp; Sample Information'!H107,"")</f>
      </c>
      <c r="G106" s="212">
        <f>IF(OR('Test &amp; Sample Information'!K107="x",'Test &amp; Sample Information'!M107="x"),'Test &amp; Sample Information'!J107,"")</f>
      </c>
      <c r="H106" s="216"/>
      <c r="I106" s="214"/>
      <c r="J106" s="214"/>
      <c r="K106" s="223"/>
      <c r="L106" s="220"/>
      <c r="M106" s="214"/>
      <c r="N106" s="214"/>
      <c r="O106" s="215"/>
      <c r="P106" s="239"/>
      <c r="Q106" s="239"/>
      <c r="R106" s="239"/>
      <c r="S106" s="240"/>
    </row>
    <row r="107" spans="1:19" s="235" customFormat="1" ht="15" customHeight="1">
      <c r="A107" s="238">
        <f>IF('Test &amp; Sample Information'!K108="x",'Test &amp; Sample Information'!K108,"")</f>
      </c>
      <c r="B107" s="238">
        <f>IF('Test &amp; Sample Information'!M108="x",'Test &amp; Sample Information'!M108,"")</f>
      </c>
      <c r="C107" s="212">
        <f>IF(OR('Test &amp; Sample Information'!K108="x",'Test &amp; Sample Information'!M108="x"),'Test &amp; Sample Information'!K108,"")</f>
      </c>
      <c r="D107" s="212">
        <f>IF(OR('Test &amp; Sample Information'!K108="x",'Test &amp; Sample Information'!M108="x"),'Test &amp; Sample Information'!B108,"")</f>
      </c>
      <c r="E107" s="212">
        <f>IF(OR('Test &amp; Sample Information'!K108="x",'Test &amp; Sample Information'!M108="x"),'Test &amp; Sample Information'!D108,"")</f>
      </c>
      <c r="F107" s="212">
        <f>IF(OR('Test &amp; Sample Information'!K108="x",'Test &amp; Sample Information'!M108="x"),'Test &amp; Sample Information'!H108,"")</f>
      </c>
      <c r="G107" s="212">
        <f>IF(OR('Test &amp; Sample Information'!K108="x",'Test &amp; Sample Information'!M108="x"),'Test &amp; Sample Information'!J108,"")</f>
      </c>
      <c r="H107" s="216"/>
      <c r="I107" s="214"/>
      <c r="J107" s="214"/>
      <c r="K107" s="223"/>
      <c r="L107" s="220"/>
      <c r="M107" s="214"/>
      <c r="N107" s="214"/>
      <c r="O107" s="215"/>
      <c r="P107" s="239"/>
      <c r="Q107" s="239"/>
      <c r="R107" s="239"/>
      <c r="S107" s="240"/>
    </row>
    <row r="108" spans="1:19" s="235" customFormat="1" ht="15" customHeight="1">
      <c r="A108" s="238">
        <f>IF('Test &amp; Sample Information'!K109="x",'Test &amp; Sample Information'!K109,"")</f>
      </c>
      <c r="B108" s="238">
        <f>IF('Test &amp; Sample Information'!M109="x",'Test &amp; Sample Information'!M109,"")</f>
      </c>
      <c r="C108" s="212">
        <f>IF(OR('Test &amp; Sample Information'!K109="x",'Test &amp; Sample Information'!M109="x"),'Test &amp; Sample Information'!K109,"")</f>
      </c>
      <c r="D108" s="212">
        <f>IF(OR('Test &amp; Sample Information'!K109="x",'Test &amp; Sample Information'!M109="x"),'Test &amp; Sample Information'!B109,"")</f>
      </c>
      <c r="E108" s="212">
        <f>IF(OR('Test &amp; Sample Information'!K109="x",'Test &amp; Sample Information'!M109="x"),'Test &amp; Sample Information'!D109,"")</f>
      </c>
      <c r="F108" s="212">
        <f>IF(OR('Test &amp; Sample Information'!K109="x",'Test &amp; Sample Information'!M109="x"),'Test &amp; Sample Information'!H109,"")</f>
      </c>
      <c r="G108" s="212">
        <f>IF(OR('Test &amp; Sample Information'!K109="x",'Test &amp; Sample Information'!M109="x"),'Test &amp; Sample Information'!J109,"")</f>
      </c>
      <c r="H108" s="216"/>
      <c r="I108" s="214"/>
      <c r="J108" s="214"/>
      <c r="K108" s="223"/>
      <c r="L108" s="220"/>
      <c r="M108" s="214"/>
      <c r="N108" s="214"/>
      <c r="O108" s="215"/>
      <c r="P108" s="239"/>
      <c r="Q108" s="239"/>
      <c r="R108" s="239"/>
      <c r="S108" s="240"/>
    </row>
    <row r="109" spans="1:19" s="235" customFormat="1" ht="15" customHeight="1">
      <c r="A109" s="238">
        <f>IF('Test &amp; Sample Information'!K110="x",'Test &amp; Sample Information'!K110,"")</f>
      </c>
      <c r="B109" s="238">
        <f>IF('Test &amp; Sample Information'!M110="x",'Test &amp; Sample Information'!M110,"")</f>
      </c>
      <c r="C109" s="212">
        <f>IF(OR('Test &amp; Sample Information'!K110="x",'Test &amp; Sample Information'!M110="x"),'Test &amp; Sample Information'!K110,"")</f>
      </c>
      <c r="D109" s="212">
        <f>IF(OR('Test &amp; Sample Information'!K110="x",'Test &amp; Sample Information'!M110="x"),'Test &amp; Sample Information'!B110,"")</f>
      </c>
      <c r="E109" s="212">
        <f>IF(OR('Test &amp; Sample Information'!K110="x",'Test &amp; Sample Information'!M110="x"),'Test &amp; Sample Information'!D110,"")</f>
      </c>
      <c r="F109" s="212">
        <f>IF(OR('Test &amp; Sample Information'!K110="x",'Test &amp; Sample Information'!M110="x"),'Test &amp; Sample Information'!H110,"")</f>
      </c>
      <c r="G109" s="212">
        <f>IF(OR('Test &amp; Sample Information'!K110="x",'Test &amp; Sample Information'!M110="x"),'Test &amp; Sample Information'!J110,"")</f>
      </c>
      <c r="H109" s="216"/>
      <c r="I109" s="214"/>
      <c r="J109" s="214"/>
      <c r="K109" s="223"/>
      <c r="L109" s="220"/>
      <c r="M109" s="214"/>
      <c r="N109" s="214"/>
      <c r="O109" s="215"/>
      <c r="P109" s="239"/>
      <c r="Q109" s="239"/>
      <c r="R109" s="239"/>
      <c r="S109" s="240"/>
    </row>
    <row r="110" spans="1:19" s="235" customFormat="1" ht="15" customHeight="1">
      <c r="A110" s="238">
        <f>IF('Test &amp; Sample Information'!K111="x",'Test &amp; Sample Information'!K111,"")</f>
      </c>
      <c r="B110" s="238">
        <f>IF('Test &amp; Sample Information'!M111="x",'Test &amp; Sample Information'!M111,"")</f>
      </c>
      <c r="C110" s="212">
        <f>IF(OR('Test &amp; Sample Information'!K111="x",'Test &amp; Sample Information'!M111="x"),'Test &amp; Sample Information'!K111,"")</f>
      </c>
      <c r="D110" s="212">
        <f>IF(OR('Test &amp; Sample Information'!K111="x",'Test &amp; Sample Information'!M111="x"),'Test &amp; Sample Information'!B111,"")</f>
      </c>
      <c r="E110" s="212">
        <f>IF(OR('Test &amp; Sample Information'!K111="x",'Test &amp; Sample Information'!M111="x"),'Test &amp; Sample Information'!D111,"")</f>
      </c>
      <c r="F110" s="212">
        <f>IF(OR('Test &amp; Sample Information'!K111="x",'Test &amp; Sample Information'!M111="x"),'Test &amp; Sample Information'!H111,"")</f>
      </c>
      <c r="G110" s="212">
        <f>IF(OR('Test &amp; Sample Information'!K111="x",'Test &amp; Sample Information'!M111="x"),'Test &amp; Sample Information'!J111,"")</f>
      </c>
      <c r="H110" s="216"/>
      <c r="I110" s="214"/>
      <c r="J110" s="214"/>
      <c r="K110" s="223"/>
      <c r="L110" s="220"/>
      <c r="M110" s="214"/>
      <c r="N110" s="214"/>
      <c r="O110" s="215"/>
      <c r="P110" s="239"/>
      <c r="Q110" s="239"/>
      <c r="R110" s="239"/>
      <c r="S110" s="240"/>
    </row>
    <row r="111" spans="1:19" s="235" customFormat="1" ht="15" customHeight="1">
      <c r="A111" s="238">
        <f>IF('Test &amp; Sample Information'!K112="x",'Test &amp; Sample Information'!K112,"")</f>
      </c>
      <c r="B111" s="238">
        <f>IF('Test &amp; Sample Information'!M112="x",'Test &amp; Sample Information'!M112,"")</f>
      </c>
      <c r="C111" s="212">
        <f>IF(OR('Test &amp; Sample Information'!K112="x",'Test &amp; Sample Information'!M112="x"),'Test &amp; Sample Information'!K112,"")</f>
      </c>
      <c r="D111" s="212">
        <f>IF(OR('Test &amp; Sample Information'!K112="x",'Test &amp; Sample Information'!M112="x"),'Test &amp; Sample Information'!B112,"")</f>
      </c>
      <c r="E111" s="212">
        <f>IF(OR('Test &amp; Sample Information'!K112="x",'Test &amp; Sample Information'!M112="x"),'Test &amp; Sample Information'!D112,"")</f>
      </c>
      <c r="F111" s="212">
        <f>IF(OR('Test &amp; Sample Information'!K112="x",'Test &amp; Sample Information'!M112="x"),'Test &amp; Sample Information'!H112,"")</f>
      </c>
      <c r="G111" s="212">
        <f>IF(OR('Test &amp; Sample Information'!K112="x",'Test &amp; Sample Information'!M112="x"),'Test &amp; Sample Information'!J112,"")</f>
      </c>
      <c r="H111" s="216"/>
      <c r="I111" s="214"/>
      <c r="J111" s="214"/>
      <c r="K111" s="223"/>
      <c r="L111" s="220"/>
      <c r="M111" s="214"/>
      <c r="N111" s="214"/>
      <c r="O111" s="215"/>
      <c r="P111" s="239"/>
      <c r="Q111" s="239"/>
      <c r="R111" s="239"/>
      <c r="S111" s="240"/>
    </row>
    <row r="112" spans="1:19" s="235" customFormat="1" ht="15" customHeight="1">
      <c r="A112" s="238">
        <f>IF('Test &amp; Sample Information'!K113="x",'Test &amp; Sample Information'!K113,"")</f>
      </c>
      <c r="B112" s="238">
        <f>IF('Test &amp; Sample Information'!M113="x",'Test &amp; Sample Information'!M113,"")</f>
      </c>
      <c r="C112" s="212">
        <f>IF(OR('Test &amp; Sample Information'!K113="x",'Test &amp; Sample Information'!M113="x"),'Test &amp; Sample Information'!K113,"")</f>
      </c>
      <c r="D112" s="212">
        <f>IF(OR('Test &amp; Sample Information'!K113="x",'Test &amp; Sample Information'!M113="x"),'Test &amp; Sample Information'!B113,"")</f>
      </c>
      <c r="E112" s="212">
        <f>IF(OR('Test &amp; Sample Information'!K113="x",'Test &amp; Sample Information'!M113="x"),'Test &amp; Sample Information'!D113,"")</f>
      </c>
      <c r="F112" s="212">
        <f>IF(OR('Test &amp; Sample Information'!K113="x",'Test &amp; Sample Information'!M113="x"),'Test &amp; Sample Information'!H113,"")</f>
      </c>
      <c r="G112" s="212">
        <f>IF(OR('Test &amp; Sample Information'!K113="x",'Test &amp; Sample Information'!M113="x"),'Test &amp; Sample Information'!J113,"")</f>
      </c>
      <c r="H112" s="216"/>
      <c r="I112" s="214"/>
      <c r="J112" s="214"/>
      <c r="K112" s="223"/>
      <c r="L112" s="220"/>
      <c r="M112" s="214"/>
      <c r="N112" s="214"/>
      <c r="O112" s="215"/>
      <c r="P112" s="239"/>
      <c r="Q112" s="239"/>
      <c r="R112" s="239"/>
      <c r="S112" s="240"/>
    </row>
    <row r="113" spans="1:19" s="235" customFormat="1" ht="15" customHeight="1">
      <c r="A113" s="238">
        <f>IF('Test &amp; Sample Information'!K114="x",'Test &amp; Sample Information'!K114,"")</f>
      </c>
      <c r="B113" s="238">
        <f>IF('Test &amp; Sample Information'!M114="x",'Test &amp; Sample Information'!M114,"")</f>
      </c>
      <c r="C113" s="212">
        <f>IF(OR('Test &amp; Sample Information'!K114="x",'Test &amp; Sample Information'!M114="x"),'Test &amp; Sample Information'!K114,"")</f>
      </c>
      <c r="D113" s="212">
        <f>IF(OR('Test &amp; Sample Information'!K114="x",'Test &amp; Sample Information'!M114="x"),'Test &amp; Sample Information'!B114,"")</f>
      </c>
      <c r="E113" s="212">
        <f>IF(OR('Test &amp; Sample Information'!K114="x",'Test &amp; Sample Information'!M114="x"),'Test &amp; Sample Information'!D114,"")</f>
      </c>
      <c r="F113" s="212">
        <f>IF(OR('Test &amp; Sample Information'!K114="x",'Test &amp; Sample Information'!M114="x"),'Test &amp; Sample Information'!H114,"")</f>
      </c>
      <c r="G113" s="212">
        <f>IF(OR('Test &amp; Sample Information'!K114="x",'Test &amp; Sample Information'!M114="x"),'Test &amp; Sample Information'!J114,"")</f>
      </c>
      <c r="H113" s="216"/>
      <c r="I113" s="214"/>
      <c r="J113" s="214"/>
      <c r="K113" s="223"/>
      <c r="L113" s="220"/>
      <c r="M113" s="214"/>
      <c r="N113" s="214"/>
      <c r="O113" s="215"/>
      <c r="P113" s="239"/>
      <c r="Q113" s="239"/>
      <c r="R113" s="239"/>
      <c r="S113" s="240"/>
    </row>
    <row r="114" spans="1:19" s="235" customFormat="1" ht="15" customHeight="1">
      <c r="A114" s="238">
        <f>IF('Test &amp; Sample Information'!K115="x",'Test &amp; Sample Information'!K115,"")</f>
      </c>
      <c r="B114" s="238">
        <f>IF('Test &amp; Sample Information'!M115="x",'Test &amp; Sample Information'!M115,"")</f>
      </c>
      <c r="C114" s="212">
        <f>IF(OR('Test &amp; Sample Information'!K115="x",'Test &amp; Sample Information'!M115="x"),'Test &amp; Sample Information'!K115,"")</f>
      </c>
      <c r="D114" s="212">
        <f>IF(OR('Test &amp; Sample Information'!K115="x",'Test &amp; Sample Information'!M115="x"),'Test &amp; Sample Information'!B115,"")</f>
      </c>
      <c r="E114" s="212">
        <f>IF(OR('Test &amp; Sample Information'!K115="x",'Test &amp; Sample Information'!M115="x"),'Test &amp; Sample Information'!D115,"")</f>
      </c>
      <c r="F114" s="212">
        <f>IF(OR('Test &amp; Sample Information'!K115="x",'Test &amp; Sample Information'!M115="x"),'Test &amp; Sample Information'!H115,"")</f>
      </c>
      <c r="G114" s="212">
        <f>IF(OR('Test &amp; Sample Information'!K115="x",'Test &amp; Sample Information'!M115="x"),'Test &amp; Sample Information'!J115,"")</f>
      </c>
      <c r="H114" s="216"/>
      <c r="I114" s="214"/>
      <c r="J114" s="214"/>
      <c r="K114" s="223"/>
      <c r="L114" s="220"/>
      <c r="M114" s="214"/>
      <c r="N114" s="214"/>
      <c r="O114" s="215"/>
      <c r="P114" s="239"/>
      <c r="Q114" s="239"/>
      <c r="R114" s="239"/>
      <c r="S114" s="240"/>
    </row>
    <row r="115" spans="1:19" s="235" customFormat="1" ht="15" customHeight="1">
      <c r="A115" s="238">
        <f>IF('Test &amp; Sample Information'!K116="x",'Test &amp; Sample Information'!K116,"")</f>
      </c>
      <c r="B115" s="238">
        <f>IF('Test &amp; Sample Information'!M116="x",'Test &amp; Sample Information'!M116,"")</f>
      </c>
      <c r="C115" s="212">
        <f>IF(OR('Test &amp; Sample Information'!K116="x",'Test &amp; Sample Information'!M116="x"),'Test &amp; Sample Information'!K116,"")</f>
      </c>
      <c r="D115" s="212">
        <f>IF(OR('Test &amp; Sample Information'!K116="x",'Test &amp; Sample Information'!M116="x"),'Test &amp; Sample Information'!B116,"")</f>
      </c>
      <c r="E115" s="212">
        <f>IF(OR('Test &amp; Sample Information'!K116="x",'Test &amp; Sample Information'!M116="x"),'Test &amp; Sample Information'!D116,"")</f>
      </c>
      <c r="F115" s="212">
        <f>IF(OR('Test &amp; Sample Information'!K116="x",'Test &amp; Sample Information'!M116="x"),'Test &amp; Sample Information'!H116,"")</f>
      </c>
      <c r="G115" s="212">
        <f>IF(OR('Test &amp; Sample Information'!K116="x",'Test &amp; Sample Information'!M116="x"),'Test &amp; Sample Information'!J116,"")</f>
      </c>
      <c r="H115" s="216"/>
      <c r="I115" s="214"/>
      <c r="J115" s="214"/>
      <c r="K115" s="223"/>
      <c r="L115" s="220"/>
      <c r="M115" s="214"/>
      <c r="N115" s="214"/>
      <c r="O115" s="215"/>
      <c r="P115" s="239"/>
      <c r="Q115" s="239"/>
      <c r="R115" s="239"/>
      <c r="S115" s="240"/>
    </row>
    <row r="116" spans="1:19" s="235" customFormat="1" ht="15" customHeight="1">
      <c r="A116" s="238">
        <f>IF('Test &amp; Sample Information'!K117="x",'Test &amp; Sample Information'!K117,"")</f>
      </c>
      <c r="B116" s="238">
        <f>IF('Test &amp; Sample Information'!M117="x",'Test &amp; Sample Information'!M117,"")</f>
      </c>
      <c r="C116" s="212">
        <f>IF(OR('Test &amp; Sample Information'!K117="x",'Test &amp; Sample Information'!M117="x"),'Test &amp; Sample Information'!K117,"")</f>
      </c>
      <c r="D116" s="212">
        <f>IF(OR('Test &amp; Sample Information'!K117="x",'Test &amp; Sample Information'!M117="x"),'Test &amp; Sample Information'!B117,"")</f>
      </c>
      <c r="E116" s="212">
        <f>IF(OR('Test &amp; Sample Information'!K117="x",'Test &amp; Sample Information'!M117="x"),'Test &amp; Sample Information'!D117,"")</f>
      </c>
      <c r="F116" s="212">
        <f>IF(OR('Test &amp; Sample Information'!K117="x",'Test &amp; Sample Information'!M117="x"),'Test &amp; Sample Information'!H117,"")</f>
      </c>
      <c r="G116" s="212">
        <f>IF(OR('Test &amp; Sample Information'!K117="x",'Test &amp; Sample Information'!M117="x"),'Test &amp; Sample Information'!J117,"")</f>
      </c>
      <c r="H116" s="216"/>
      <c r="I116" s="214"/>
      <c r="J116" s="214"/>
      <c r="K116" s="223"/>
      <c r="L116" s="220"/>
      <c r="M116" s="214"/>
      <c r="N116" s="214"/>
      <c r="O116" s="215"/>
      <c r="P116" s="239"/>
      <c r="Q116" s="239"/>
      <c r="R116" s="239"/>
      <c r="S116" s="240"/>
    </row>
    <row r="117" spans="1:19" s="235" customFormat="1" ht="15" customHeight="1">
      <c r="A117" s="238">
        <f>IF('Test &amp; Sample Information'!K118="x",'Test &amp; Sample Information'!K118,"")</f>
      </c>
      <c r="B117" s="238">
        <f>IF('Test &amp; Sample Information'!M118="x",'Test &amp; Sample Information'!M118,"")</f>
      </c>
      <c r="C117" s="212">
        <f>IF(OR('Test &amp; Sample Information'!K118="x",'Test &amp; Sample Information'!M118="x"),'Test &amp; Sample Information'!K118,"")</f>
      </c>
      <c r="D117" s="212">
        <f>IF(OR('Test &amp; Sample Information'!K118="x",'Test &amp; Sample Information'!M118="x"),'Test &amp; Sample Information'!B118,"")</f>
      </c>
      <c r="E117" s="212">
        <f>IF(OR('Test &amp; Sample Information'!K118="x",'Test &amp; Sample Information'!M118="x"),'Test &amp; Sample Information'!D118,"")</f>
      </c>
      <c r="F117" s="212">
        <f>IF(OR('Test &amp; Sample Information'!K118="x",'Test &amp; Sample Information'!M118="x"),'Test &amp; Sample Information'!H118,"")</f>
      </c>
      <c r="G117" s="212">
        <f>IF(OR('Test &amp; Sample Information'!K118="x",'Test &amp; Sample Information'!M118="x"),'Test &amp; Sample Information'!J118,"")</f>
      </c>
      <c r="H117" s="216"/>
      <c r="I117" s="214"/>
      <c r="J117" s="214"/>
      <c r="K117" s="223"/>
      <c r="L117" s="220"/>
      <c r="M117" s="214"/>
      <c r="N117" s="214"/>
      <c r="O117" s="215"/>
      <c r="P117" s="239"/>
      <c r="Q117" s="239"/>
      <c r="R117" s="239"/>
      <c r="S117" s="240"/>
    </row>
    <row r="118" spans="1:19" s="235" customFormat="1" ht="15" customHeight="1">
      <c r="A118" s="238">
        <f>IF('Test &amp; Sample Information'!K119="x",'Test &amp; Sample Information'!K119,"")</f>
      </c>
      <c r="B118" s="238">
        <f>IF('Test &amp; Sample Information'!M119="x",'Test &amp; Sample Information'!M119,"")</f>
      </c>
      <c r="C118" s="212">
        <f>IF(OR('Test &amp; Sample Information'!K119="x",'Test &amp; Sample Information'!M119="x"),'Test &amp; Sample Information'!K119,"")</f>
      </c>
      <c r="D118" s="212">
        <f>IF(OR('Test &amp; Sample Information'!K119="x",'Test &amp; Sample Information'!M119="x"),'Test &amp; Sample Information'!B119,"")</f>
      </c>
      <c r="E118" s="212">
        <f>IF(OR('Test &amp; Sample Information'!K119="x",'Test &amp; Sample Information'!M119="x"),'Test &amp; Sample Information'!D119,"")</f>
      </c>
      <c r="F118" s="212">
        <f>IF(OR('Test &amp; Sample Information'!K119="x",'Test &amp; Sample Information'!M119="x"),'Test &amp; Sample Information'!H119,"")</f>
      </c>
      <c r="G118" s="212">
        <f>IF(OR('Test &amp; Sample Information'!K119="x",'Test &amp; Sample Information'!M119="x"),'Test &amp; Sample Information'!J119,"")</f>
      </c>
      <c r="H118" s="216"/>
      <c r="I118" s="214"/>
      <c r="J118" s="214"/>
      <c r="K118" s="223"/>
      <c r="L118" s="220"/>
      <c r="M118" s="214"/>
      <c r="N118" s="214"/>
      <c r="O118" s="215"/>
      <c r="P118" s="239"/>
      <c r="Q118" s="239"/>
      <c r="R118" s="239"/>
      <c r="S118" s="240"/>
    </row>
    <row r="119" spans="1:19" s="235" customFormat="1" ht="15" customHeight="1">
      <c r="A119" s="238">
        <f>IF('Test &amp; Sample Information'!K120="x",'Test &amp; Sample Information'!K120,"")</f>
      </c>
      <c r="B119" s="238">
        <f>IF('Test &amp; Sample Information'!M120="x",'Test &amp; Sample Information'!M120,"")</f>
      </c>
      <c r="C119" s="212">
        <f>IF(OR('Test &amp; Sample Information'!K120="x",'Test &amp; Sample Information'!M120="x"),'Test &amp; Sample Information'!K120,"")</f>
      </c>
      <c r="D119" s="212">
        <f>IF(OR('Test &amp; Sample Information'!K120="x",'Test &amp; Sample Information'!M120="x"),'Test &amp; Sample Information'!B120,"")</f>
      </c>
      <c r="E119" s="212">
        <f>IF(OR('Test &amp; Sample Information'!K120="x",'Test &amp; Sample Information'!M120="x"),'Test &amp; Sample Information'!D120,"")</f>
      </c>
      <c r="F119" s="212">
        <f>IF(OR('Test &amp; Sample Information'!K120="x",'Test &amp; Sample Information'!M120="x"),'Test &amp; Sample Information'!H120,"")</f>
      </c>
      <c r="G119" s="212">
        <f>IF(OR('Test &amp; Sample Information'!K120="x",'Test &amp; Sample Information'!M120="x"),'Test &amp; Sample Information'!J120,"")</f>
      </c>
      <c r="H119" s="216"/>
      <c r="I119" s="214"/>
      <c r="J119" s="214"/>
      <c r="K119" s="223"/>
      <c r="L119" s="220"/>
      <c r="M119" s="214"/>
      <c r="N119" s="214"/>
      <c r="O119" s="215"/>
      <c r="P119" s="239"/>
      <c r="Q119" s="239"/>
      <c r="R119" s="239"/>
      <c r="S119" s="240"/>
    </row>
    <row r="120" spans="1:19" s="235" customFormat="1" ht="15" customHeight="1">
      <c r="A120" s="238">
        <f>IF('Test &amp; Sample Information'!K121="x",'Test &amp; Sample Information'!K121,"")</f>
      </c>
      <c r="B120" s="238">
        <f>IF('Test &amp; Sample Information'!M121="x",'Test &amp; Sample Information'!M121,"")</f>
      </c>
      <c r="C120" s="212">
        <f>IF(OR('Test &amp; Sample Information'!K121="x",'Test &amp; Sample Information'!M121="x"),'Test &amp; Sample Information'!K121,"")</f>
      </c>
      <c r="D120" s="212">
        <f>IF(OR('Test &amp; Sample Information'!K121="x",'Test &amp; Sample Information'!M121="x"),'Test &amp; Sample Information'!B121,"")</f>
      </c>
      <c r="E120" s="212">
        <f>IF(OR('Test &amp; Sample Information'!K121="x",'Test &amp; Sample Information'!M121="x"),'Test &amp; Sample Information'!D121,"")</f>
      </c>
      <c r="F120" s="212">
        <f>IF(OR('Test &amp; Sample Information'!K121="x",'Test &amp; Sample Information'!M121="x"),'Test &amp; Sample Information'!H121,"")</f>
      </c>
      <c r="G120" s="212">
        <f>IF(OR('Test &amp; Sample Information'!K121="x",'Test &amp; Sample Information'!M121="x"),'Test &amp; Sample Information'!J121,"")</f>
      </c>
      <c r="H120" s="216"/>
      <c r="I120" s="214"/>
      <c r="J120" s="214"/>
      <c r="K120" s="223"/>
      <c r="L120" s="220"/>
      <c r="M120" s="214"/>
      <c r="N120" s="214"/>
      <c r="O120" s="215"/>
      <c r="P120" s="239"/>
      <c r="Q120" s="239"/>
      <c r="R120" s="239"/>
      <c r="S120" s="240"/>
    </row>
    <row r="121" spans="1:19" s="235" customFormat="1" ht="15" customHeight="1">
      <c r="A121" s="238">
        <f>IF('Test &amp; Sample Information'!K122="x",'Test &amp; Sample Information'!K122,"")</f>
      </c>
      <c r="B121" s="238">
        <f>IF('Test &amp; Sample Information'!M122="x",'Test &amp; Sample Information'!M122,"")</f>
      </c>
      <c r="C121" s="212">
        <f>IF(OR('Test &amp; Sample Information'!K122="x",'Test &amp; Sample Information'!M122="x"),'Test &amp; Sample Information'!K122,"")</f>
      </c>
      <c r="D121" s="212">
        <f>IF(OR('Test &amp; Sample Information'!K122="x",'Test &amp; Sample Information'!M122="x"),'Test &amp; Sample Information'!B122,"")</f>
      </c>
      <c r="E121" s="212">
        <f>IF(OR('Test &amp; Sample Information'!K122="x",'Test &amp; Sample Information'!M122="x"),'Test &amp; Sample Information'!D122,"")</f>
      </c>
      <c r="F121" s="212">
        <f>IF(OR('Test &amp; Sample Information'!K122="x",'Test &amp; Sample Information'!M122="x"),'Test &amp; Sample Information'!H122,"")</f>
      </c>
      <c r="G121" s="212">
        <f>IF(OR('Test &amp; Sample Information'!K122="x",'Test &amp; Sample Information'!M122="x"),'Test &amp; Sample Information'!J122,"")</f>
      </c>
      <c r="H121" s="216"/>
      <c r="I121" s="214"/>
      <c r="J121" s="214"/>
      <c r="K121" s="223"/>
      <c r="L121" s="220"/>
      <c r="M121" s="214"/>
      <c r="N121" s="214"/>
      <c r="O121" s="215"/>
      <c r="P121" s="239"/>
      <c r="Q121" s="239"/>
      <c r="R121" s="239"/>
      <c r="S121" s="240"/>
    </row>
    <row r="122" spans="1:19" s="235" customFormat="1" ht="15" customHeight="1">
      <c r="A122" s="238">
        <f>IF('Test &amp; Sample Information'!K123="x",'Test &amp; Sample Information'!K123,"")</f>
      </c>
      <c r="B122" s="238">
        <f>IF('Test &amp; Sample Information'!M123="x",'Test &amp; Sample Information'!M123,"")</f>
      </c>
      <c r="C122" s="212">
        <f>IF(OR('Test &amp; Sample Information'!K123="x",'Test &amp; Sample Information'!M123="x"),'Test &amp; Sample Information'!K123,"")</f>
      </c>
      <c r="D122" s="212">
        <f>IF(OR('Test &amp; Sample Information'!K123="x",'Test &amp; Sample Information'!M123="x"),'Test &amp; Sample Information'!B123,"")</f>
      </c>
      <c r="E122" s="212">
        <f>IF(OR('Test &amp; Sample Information'!K123="x",'Test &amp; Sample Information'!M123="x"),'Test &amp; Sample Information'!D123,"")</f>
      </c>
      <c r="F122" s="212">
        <f>IF(OR('Test &amp; Sample Information'!K123="x",'Test &amp; Sample Information'!M123="x"),'Test &amp; Sample Information'!H123,"")</f>
      </c>
      <c r="G122" s="212">
        <f>IF(OR('Test &amp; Sample Information'!K123="x",'Test &amp; Sample Information'!M123="x"),'Test &amp; Sample Information'!J123,"")</f>
      </c>
      <c r="H122" s="216"/>
      <c r="I122" s="214"/>
      <c r="J122" s="214"/>
      <c r="K122" s="223"/>
      <c r="L122" s="220"/>
      <c r="M122" s="214"/>
      <c r="N122" s="214"/>
      <c r="O122" s="215"/>
      <c r="P122" s="239"/>
      <c r="Q122" s="239"/>
      <c r="R122" s="239"/>
      <c r="S122" s="240"/>
    </row>
    <row r="123" spans="1:19" s="235" customFormat="1" ht="15" customHeight="1">
      <c r="A123" s="238">
        <f>IF('Test &amp; Sample Information'!K124="x",'Test &amp; Sample Information'!K124,"")</f>
      </c>
      <c r="B123" s="238">
        <f>IF('Test &amp; Sample Information'!M124="x",'Test &amp; Sample Information'!M124,"")</f>
      </c>
      <c r="C123" s="212">
        <f>IF(OR('Test &amp; Sample Information'!K124="x",'Test &amp; Sample Information'!M124="x"),'Test &amp; Sample Information'!K124,"")</f>
      </c>
      <c r="D123" s="212">
        <f>IF(OR('Test &amp; Sample Information'!K124="x",'Test &amp; Sample Information'!M124="x"),'Test &amp; Sample Information'!B124,"")</f>
      </c>
      <c r="E123" s="212">
        <f>IF(OR('Test &amp; Sample Information'!K124="x",'Test &amp; Sample Information'!M124="x"),'Test &amp; Sample Information'!D124,"")</f>
      </c>
      <c r="F123" s="212">
        <f>IF(OR('Test &amp; Sample Information'!K124="x",'Test &amp; Sample Information'!M124="x"),'Test &amp; Sample Information'!H124,"")</f>
      </c>
      <c r="G123" s="212">
        <f>IF(OR('Test &amp; Sample Information'!K124="x",'Test &amp; Sample Information'!M124="x"),'Test &amp; Sample Information'!J124,"")</f>
      </c>
      <c r="H123" s="216"/>
      <c r="I123" s="214"/>
      <c r="J123" s="214"/>
      <c r="K123" s="223"/>
      <c r="L123" s="220"/>
      <c r="M123" s="214"/>
      <c r="N123" s="214"/>
      <c r="O123" s="215"/>
      <c r="P123" s="239"/>
      <c r="Q123" s="239"/>
      <c r="R123" s="239"/>
      <c r="S123" s="240"/>
    </row>
    <row r="124" spans="1:19" s="235" customFormat="1" ht="15" customHeight="1">
      <c r="A124" s="238">
        <f>IF('Test &amp; Sample Information'!K125="x",'Test &amp; Sample Information'!K125,"")</f>
      </c>
      <c r="B124" s="238">
        <f>IF('Test &amp; Sample Information'!M125="x",'Test &amp; Sample Information'!M125,"")</f>
      </c>
      <c r="C124" s="212">
        <f>IF(OR('Test &amp; Sample Information'!K125="x",'Test &amp; Sample Information'!M125="x"),'Test &amp; Sample Information'!K125,"")</f>
      </c>
      <c r="D124" s="212">
        <f>IF(OR('Test &amp; Sample Information'!K125="x",'Test &amp; Sample Information'!M125="x"),'Test &amp; Sample Information'!B125,"")</f>
      </c>
      <c r="E124" s="212">
        <f>IF(OR('Test &amp; Sample Information'!K125="x",'Test &amp; Sample Information'!M125="x"),'Test &amp; Sample Information'!D125,"")</f>
      </c>
      <c r="F124" s="212">
        <f>IF(OR('Test &amp; Sample Information'!K125="x",'Test &amp; Sample Information'!M125="x"),'Test &amp; Sample Information'!H125,"")</f>
      </c>
      <c r="G124" s="212">
        <f>IF(OR('Test &amp; Sample Information'!K125="x",'Test &amp; Sample Information'!M125="x"),'Test &amp; Sample Information'!J125,"")</f>
      </c>
      <c r="H124" s="216"/>
      <c r="I124" s="214"/>
      <c r="J124" s="214"/>
      <c r="K124" s="223"/>
      <c r="L124" s="220"/>
      <c r="M124" s="214"/>
      <c r="N124" s="214"/>
      <c r="O124" s="215"/>
      <c r="P124" s="239"/>
      <c r="Q124" s="239"/>
      <c r="R124" s="239"/>
      <c r="S124" s="240"/>
    </row>
    <row r="125" spans="1:19" s="235" customFormat="1" ht="15" customHeight="1">
      <c r="A125" s="238">
        <f>IF('Test &amp; Sample Information'!K126="x",'Test &amp; Sample Information'!K126,"")</f>
      </c>
      <c r="B125" s="238">
        <f>IF('Test &amp; Sample Information'!M126="x",'Test &amp; Sample Information'!M126,"")</f>
      </c>
      <c r="C125" s="212">
        <f>IF(OR('Test &amp; Sample Information'!K126="x",'Test &amp; Sample Information'!M126="x"),'Test &amp; Sample Information'!K126,"")</f>
      </c>
      <c r="D125" s="212">
        <f>IF(OR('Test &amp; Sample Information'!K126="x",'Test &amp; Sample Information'!M126="x"),'Test &amp; Sample Information'!B126,"")</f>
      </c>
      <c r="E125" s="212">
        <f>IF(OR('Test &amp; Sample Information'!K126="x",'Test &amp; Sample Information'!M126="x"),'Test &amp; Sample Information'!D126,"")</f>
      </c>
      <c r="F125" s="212">
        <f>IF(OR('Test &amp; Sample Information'!K126="x",'Test &amp; Sample Information'!M126="x"),'Test &amp; Sample Information'!H126,"")</f>
      </c>
      <c r="G125" s="212">
        <f>IF(OR('Test &amp; Sample Information'!K126="x",'Test &amp; Sample Information'!M126="x"),'Test &amp; Sample Information'!J126,"")</f>
      </c>
      <c r="H125" s="216"/>
      <c r="I125" s="214"/>
      <c r="J125" s="214"/>
      <c r="K125" s="223"/>
      <c r="L125" s="220"/>
      <c r="M125" s="214"/>
      <c r="N125" s="214"/>
      <c r="O125" s="215"/>
      <c r="P125" s="239"/>
      <c r="Q125" s="239"/>
      <c r="R125" s="239"/>
      <c r="S125" s="240"/>
    </row>
    <row r="126" spans="1:19" s="235" customFormat="1" ht="15" customHeight="1">
      <c r="A126" s="238">
        <f>IF('Test &amp; Sample Information'!K127="x",'Test &amp; Sample Information'!K127,"")</f>
      </c>
      <c r="B126" s="238">
        <f>IF('Test &amp; Sample Information'!M127="x",'Test &amp; Sample Information'!M127,"")</f>
      </c>
      <c r="C126" s="212">
        <f>IF(OR('Test &amp; Sample Information'!K127="x",'Test &amp; Sample Information'!M127="x"),'Test &amp; Sample Information'!K127,"")</f>
      </c>
      <c r="D126" s="212">
        <f>IF(OR('Test &amp; Sample Information'!K127="x",'Test &amp; Sample Information'!M127="x"),'Test &amp; Sample Information'!B127,"")</f>
      </c>
      <c r="E126" s="212">
        <f>IF(OR('Test &amp; Sample Information'!K127="x",'Test &amp; Sample Information'!M127="x"),'Test &amp; Sample Information'!D127,"")</f>
      </c>
      <c r="F126" s="212">
        <f>IF(OR('Test &amp; Sample Information'!K127="x",'Test &amp; Sample Information'!M127="x"),'Test &amp; Sample Information'!H127,"")</f>
      </c>
      <c r="G126" s="212">
        <f>IF(OR('Test &amp; Sample Information'!K127="x",'Test &amp; Sample Information'!M127="x"),'Test &amp; Sample Information'!J127,"")</f>
      </c>
      <c r="H126" s="216"/>
      <c r="I126" s="214"/>
      <c r="J126" s="214"/>
      <c r="K126" s="223"/>
      <c r="L126" s="220"/>
      <c r="M126" s="214"/>
      <c r="N126" s="214"/>
      <c r="O126" s="215"/>
      <c r="P126" s="239"/>
      <c r="Q126" s="239"/>
      <c r="R126" s="239"/>
      <c r="S126" s="240"/>
    </row>
    <row r="127" spans="1:19" s="235" customFormat="1" ht="15" customHeight="1">
      <c r="A127" s="238">
        <f>IF('Test &amp; Sample Information'!K128="x",'Test &amp; Sample Information'!K128,"")</f>
      </c>
      <c r="B127" s="238">
        <f>IF('Test &amp; Sample Information'!M128="x",'Test &amp; Sample Information'!M128,"")</f>
      </c>
      <c r="C127" s="212">
        <f>IF(OR('Test &amp; Sample Information'!K128="x",'Test &amp; Sample Information'!M128="x"),'Test &amp; Sample Information'!K128,"")</f>
      </c>
      <c r="D127" s="212">
        <f>IF(OR('Test &amp; Sample Information'!K128="x",'Test &amp; Sample Information'!M128="x"),'Test &amp; Sample Information'!B128,"")</f>
      </c>
      <c r="E127" s="212">
        <f>IF(OR('Test &amp; Sample Information'!K128="x",'Test &amp; Sample Information'!M128="x"),'Test &amp; Sample Information'!D128,"")</f>
      </c>
      <c r="F127" s="212">
        <f>IF(OR('Test &amp; Sample Information'!K128="x",'Test &amp; Sample Information'!M128="x"),'Test &amp; Sample Information'!H128,"")</f>
      </c>
      <c r="G127" s="212">
        <f>IF(OR('Test &amp; Sample Information'!K128="x",'Test &amp; Sample Information'!M128="x"),'Test &amp; Sample Information'!J128,"")</f>
      </c>
      <c r="H127" s="216"/>
      <c r="I127" s="214"/>
      <c r="J127" s="214"/>
      <c r="K127" s="223"/>
      <c r="L127" s="220"/>
      <c r="M127" s="214"/>
      <c r="N127" s="214"/>
      <c r="O127" s="215"/>
      <c r="P127" s="239"/>
      <c r="Q127" s="239"/>
      <c r="R127" s="239"/>
      <c r="S127" s="240"/>
    </row>
    <row r="128" spans="1:19" s="235" customFormat="1" ht="15" customHeight="1">
      <c r="A128" s="238">
        <f>IF('Test &amp; Sample Information'!K129="x",'Test &amp; Sample Information'!K129,"")</f>
      </c>
      <c r="B128" s="238">
        <f>IF('Test &amp; Sample Information'!M129="x",'Test &amp; Sample Information'!M129,"")</f>
      </c>
      <c r="C128" s="212">
        <f>IF(OR('Test &amp; Sample Information'!K129="x",'Test &amp; Sample Information'!M129="x"),'Test &amp; Sample Information'!K129,"")</f>
      </c>
      <c r="D128" s="212">
        <f>IF(OR('Test &amp; Sample Information'!K129="x",'Test &amp; Sample Information'!M129="x"),'Test &amp; Sample Information'!B129,"")</f>
      </c>
      <c r="E128" s="212">
        <f>IF(OR('Test &amp; Sample Information'!K129="x",'Test &amp; Sample Information'!M129="x"),'Test &amp; Sample Information'!D129,"")</f>
      </c>
      <c r="F128" s="212">
        <f>IF(OR('Test &amp; Sample Information'!K129="x",'Test &amp; Sample Information'!M129="x"),'Test &amp; Sample Information'!H129,"")</f>
      </c>
      <c r="G128" s="212">
        <f>IF(OR('Test &amp; Sample Information'!K129="x",'Test &amp; Sample Information'!M129="x"),'Test &amp; Sample Information'!J129,"")</f>
      </c>
      <c r="H128" s="216"/>
      <c r="I128" s="214"/>
      <c r="J128" s="214"/>
      <c r="K128" s="223"/>
      <c r="L128" s="220"/>
      <c r="M128" s="214"/>
      <c r="N128" s="214"/>
      <c r="O128" s="215"/>
      <c r="P128" s="239"/>
      <c r="Q128" s="239"/>
      <c r="R128" s="239"/>
      <c r="S128" s="240"/>
    </row>
    <row r="129" spans="1:19" s="235" customFormat="1" ht="15" customHeight="1">
      <c r="A129" s="238">
        <f>IF('Test &amp; Sample Information'!K130="x",'Test &amp; Sample Information'!K130,"")</f>
      </c>
      <c r="B129" s="238">
        <f>IF('Test &amp; Sample Information'!M130="x",'Test &amp; Sample Information'!M130,"")</f>
      </c>
      <c r="C129" s="212">
        <f>IF(OR('Test &amp; Sample Information'!K130="x",'Test &amp; Sample Information'!M130="x"),'Test &amp; Sample Information'!K130,"")</f>
      </c>
      <c r="D129" s="212">
        <f>IF(OR('Test &amp; Sample Information'!K130="x",'Test &amp; Sample Information'!M130="x"),'Test &amp; Sample Information'!B130,"")</f>
      </c>
      <c r="E129" s="212">
        <f>IF(OR('Test &amp; Sample Information'!K130="x",'Test &amp; Sample Information'!M130="x"),'Test &amp; Sample Information'!D130,"")</f>
      </c>
      <c r="F129" s="212">
        <f>IF(OR('Test &amp; Sample Information'!K130="x",'Test &amp; Sample Information'!M130="x"),'Test &amp; Sample Information'!H130,"")</f>
      </c>
      <c r="G129" s="212">
        <f>IF(OR('Test &amp; Sample Information'!K130="x",'Test &amp; Sample Information'!M130="x"),'Test &amp; Sample Information'!J130,"")</f>
      </c>
      <c r="H129" s="216"/>
      <c r="I129" s="214"/>
      <c r="J129" s="214"/>
      <c r="K129" s="223"/>
      <c r="L129" s="220"/>
      <c r="M129" s="214"/>
      <c r="N129" s="214"/>
      <c r="O129" s="215"/>
      <c r="P129" s="239"/>
      <c r="Q129" s="239"/>
      <c r="R129" s="239"/>
      <c r="S129" s="240"/>
    </row>
    <row r="130" spans="1:19" s="235" customFormat="1" ht="15" customHeight="1">
      <c r="A130" s="238">
        <f>IF('Test &amp; Sample Information'!K131="x",'Test &amp; Sample Information'!K131,"")</f>
      </c>
      <c r="B130" s="238">
        <f>IF('Test &amp; Sample Information'!M131="x",'Test &amp; Sample Information'!M131,"")</f>
      </c>
      <c r="C130" s="212">
        <f>IF(OR('Test &amp; Sample Information'!K131="x",'Test &amp; Sample Information'!M131="x"),'Test &amp; Sample Information'!K131,"")</f>
      </c>
      <c r="D130" s="212">
        <f>IF(OR('Test &amp; Sample Information'!K131="x",'Test &amp; Sample Information'!M131="x"),'Test &amp; Sample Information'!B131,"")</f>
      </c>
      <c r="E130" s="212">
        <f>IF(OR('Test &amp; Sample Information'!K131="x",'Test &amp; Sample Information'!M131="x"),'Test &amp; Sample Information'!D131,"")</f>
      </c>
      <c r="F130" s="212">
        <f>IF(OR('Test &amp; Sample Information'!K131="x",'Test &amp; Sample Information'!M131="x"),'Test &amp; Sample Information'!H131,"")</f>
      </c>
      <c r="G130" s="212">
        <f>IF(OR('Test &amp; Sample Information'!K131="x",'Test &amp; Sample Information'!M131="x"),'Test &amp; Sample Information'!J131,"")</f>
      </c>
      <c r="H130" s="216"/>
      <c r="I130" s="214"/>
      <c r="J130" s="214"/>
      <c r="K130" s="223"/>
      <c r="L130" s="220"/>
      <c r="M130" s="214"/>
      <c r="N130" s="214"/>
      <c r="O130" s="215"/>
      <c r="P130" s="239"/>
      <c r="Q130" s="239"/>
      <c r="R130" s="239"/>
      <c r="S130" s="240"/>
    </row>
    <row r="131" spans="1:19" s="235" customFormat="1" ht="15" customHeight="1">
      <c r="A131" s="238">
        <f>IF('Test &amp; Sample Information'!K132="x",'Test &amp; Sample Information'!K132,"")</f>
      </c>
      <c r="B131" s="238">
        <f>IF('Test &amp; Sample Information'!M132="x",'Test &amp; Sample Information'!M132,"")</f>
      </c>
      <c r="C131" s="212">
        <f>IF(OR('Test &amp; Sample Information'!K132="x",'Test &amp; Sample Information'!M132="x"),'Test &amp; Sample Information'!K132,"")</f>
      </c>
      <c r="D131" s="212">
        <f>IF(OR('Test &amp; Sample Information'!K132="x",'Test &amp; Sample Information'!M132="x"),'Test &amp; Sample Information'!B132,"")</f>
      </c>
      <c r="E131" s="212">
        <f>IF(OR('Test &amp; Sample Information'!K132="x",'Test &amp; Sample Information'!M132="x"),'Test &amp; Sample Information'!D132,"")</f>
      </c>
      <c r="F131" s="212">
        <f>IF(OR('Test &amp; Sample Information'!K132="x",'Test &amp; Sample Information'!M132="x"),'Test &amp; Sample Information'!H132,"")</f>
      </c>
      <c r="G131" s="212">
        <f>IF(OR('Test &amp; Sample Information'!K132="x",'Test &amp; Sample Information'!M132="x"),'Test &amp; Sample Information'!J132,"")</f>
      </c>
      <c r="H131" s="216"/>
      <c r="I131" s="214"/>
      <c r="J131" s="214"/>
      <c r="K131" s="223"/>
      <c r="L131" s="220"/>
      <c r="M131" s="214"/>
      <c r="N131" s="214"/>
      <c r="O131" s="215"/>
      <c r="P131" s="239"/>
      <c r="Q131" s="239"/>
      <c r="R131" s="239"/>
      <c r="S131" s="240"/>
    </row>
    <row r="132" spans="1:19" s="235" customFormat="1" ht="15" customHeight="1">
      <c r="A132" s="238">
        <f>IF('Test &amp; Sample Information'!K133="x",'Test &amp; Sample Information'!K133,"")</f>
      </c>
      <c r="B132" s="238">
        <f>IF('Test &amp; Sample Information'!M133="x",'Test &amp; Sample Information'!M133,"")</f>
      </c>
      <c r="C132" s="212">
        <f>IF(OR('Test &amp; Sample Information'!K133="x",'Test &amp; Sample Information'!M133="x"),'Test &amp; Sample Information'!K133,"")</f>
      </c>
      <c r="D132" s="212">
        <f>IF(OR('Test &amp; Sample Information'!K133="x",'Test &amp; Sample Information'!M133="x"),'Test &amp; Sample Information'!B133,"")</f>
      </c>
      <c r="E132" s="212">
        <f>IF(OR('Test &amp; Sample Information'!K133="x",'Test &amp; Sample Information'!M133="x"),'Test &amp; Sample Information'!D133,"")</f>
      </c>
      <c r="F132" s="212">
        <f>IF(OR('Test &amp; Sample Information'!K133="x",'Test &amp; Sample Information'!M133="x"),'Test &amp; Sample Information'!H133,"")</f>
      </c>
      <c r="G132" s="212">
        <f>IF(OR('Test &amp; Sample Information'!K133="x",'Test &amp; Sample Information'!M133="x"),'Test &amp; Sample Information'!J133,"")</f>
      </c>
      <c r="H132" s="216"/>
      <c r="I132" s="214"/>
      <c r="J132" s="214"/>
      <c r="K132" s="223"/>
      <c r="L132" s="220"/>
      <c r="M132" s="214"/>
      <c r="N132" s="214"/>
      <c r="O132" s="215"/>
      <c r="P132" s="239"/>
      <c r="Q132" s="239"/>
      <c r="R132" s="239"/>
      <c r="S132" s="240"/>
    </row>
    <row r="133" spans="1:19" s="235" customFormat="1" ht="15" customHeight="1">
      <c r="A133" s="238">
        <f>IF('Test &amp; Sample Information'!K134="x",'Test &amp; Sample Information'!K134,"")</f>
      </c>
      <c r="B133" s="238">
        <f>IF('Test &amp; Sample Information'!M134="x",'Test &amp; Sample Information'!M134,"")</f>
      </c>
      <c r="C133" s="212">
        <f>IF(OR('Test &amp; Sample Information'!K134="x",'Test &amp; Sample Information'!M134="x"),'Test &amp; Sample Information'!K134,"")</f>
      </c>
      <c r="D133" s="212">
        <f>IF(OR('Test &amp; Sample Information'!K134="x",'Test &amp; Sample Information'!M134="x"),'Test &amp; Sample Information'!B134,"")</f>
      </c>
      <c r="E133" s="212">
        <f>IF(OR('Test &amp; Sample Information'!K134="x",'Test &amp; Sample Information'!M134="x"),'Test &amp; Sample Information'!D134,"")</f>
      </c>
      <c r="F133" s="212">
        <f>IF(OR('Test &amp; Sample Information'!K134="x",'Test &amp; Sample Information'!M134="x"),'Test &amp; Sample Information'!H134,"")</f>
      </c>
      <c r="G133" s="212">
        <f>IF(OR('Test &amp; Sample Information'!K134="x",'Test &amp; Sample Information'!M134="x"),'Test &amp; Sample Information'!J134,"")</f>
      </c>
      <c r="H133" s="216"/>
      <c r="I133" s="214"/>
      <c r="J133" s="214"/>
      <c r="K133" s="223"/>
      <c r="L133" s="220"/>
      <c r="M133" s="214"/>
      <c r="N133" s="214"/>
      <c r="O133" s="215"/>
      <c r="P133" s="239"/>
      <c r="Q133" s="239"/>
      <c r="R133" s="239"/>
      <c r="S133" s="240"/>
    </row>
    <row r="134" spans="1:19" s="235" customFormat="1" ht="15" customHeight="1">
      <c r="A134" s="238">
        <f>IF('Test &amp; Sample Information'!K135="x",'Test &amp; Sample Information'!K135,"")</f>
      </c>
      <c r="B134" s="238">
        <f>IF('Test &amp; Sample Information'!M135="x",'Test &amp; Sample Information'!M135,"")</f>
      </c>
      <c r="C134" s="212">
        <f>IF(OR('Test &amp; Sample Information'!K135="x",'Test &amp; Sample Information'!M135="x"),'Test &amp; Sample Information'!K135,"")</f>
      </c>
      <c r="D134" s="212">
        <f>IF(OR('Test &amp; Sample Information'!K135="x",'Test &amp; Sample Information'!M135="x"),'Test &amp; Sample Information'!B135,"")</f>
      </c>
      <c r="E134" s="212">
        <f>IF(OR('Test &amp; Sample Information'!K135="x",'Test &amp; Sample Information'!M135="x"),'Test &amp; Sample Information'!D135,"")</f>
      </c>
      <c r="F134" s="212">
        <f>IF(OR('Test &amp; Sample Information'!K135="x",'Test &amp; Sample Information'!M135="x"),'Test &amp; Sample Information'!H135,"")</f>
      </c>
      <c r="G134" s="212">
        <f>IF(OR('Test &amp; Sample Information'!K135="x",'Test &amp; Sample Information'!M135="x"),'Test &amp; Sample Information'!J135,"")</f>
      </c>
      <c r="H134" s="216"/>
      <c r="I134" s="214"/>
      <c r="J134" s="214"/>
      <c r="K134" s="223"/>
      <c r="L134" s="220"/>
      <c r="M134" s="214"/>
      <c r="N134" s="214"/>
      <c r="O134" s="215"/>
      <c r="P134" s="239"/>
      <c r="Q134" s="239"/>
      <c r="R134" s="239"/>
      <c r="S134" s="240"/>
    </row>
    <row r="135" spans="1:19" s="235" customFormat="1" ht="15" customHeight="1">
      <c r="A135" s="238">
        <f>IF('Test &amp; Sample Information'!K136="x",'Test &amp; Sample Information'!K136,"")</f>
      </c>
      <c r="B135" s="238">
        <f>IF('Test &amp; Sample Information'!M136="x",'Test &amp; Sample Information'!M136,"")</f>
      </c>
      <c r="C135" s="212">
        <f>IF(OR('Test &amp; Sample Information'!K136="x",'Test &amp; Sample Information'!M136="x"),'Test &amp; Sample Information'!K136,"")</f>
      </c>
      <c r="D135" s="212">
        <f>IF(OR('Test &amp; Sample Information'!K136="x",'Test &amp; Sample Information'!M136="x"),'Test &amp; Sample Information'!B136,"")</f>
      </c>
      <c r="E135" s="212">
        <f>IF(OR('Test &amp; Sample Information'!K136="x",'Test &amp; Sample Information'!M136="x"),'Test &amp; Sample Information'!D136,"")</f>
      </c>
      <c r="F135" s="212">
        <f>IF(OR('Test &amp; Sample Information'!K136="x",'Test &amp; Sample Information'!M136="x"),'Test &amp; Sample Information'!H136,"")</f>
      </c>
      <c r="G135" s="212">
        <f>IF(OR('Test &amp; Sample Information'!K136="x",'Test &amp; Sample Information'!M136="x"),'Test &amp; Sample Information'!J136,"")</f>
      </c>
      <c r="H135" s="216"/>
      <c r="I135" s="214"/>
      <c r="J135" s="214"/>
      <c r="K135" s="223"/>
      <c r="L135" s="220"/>
      <c r="M135" s="214"/>
      <c r="N135" s="214"/>
      <c r="O135" s="215"/>
      <c r="P135" s="239"/>
      <c r="Q135" s="239"/>
      <c r="R135" s="239"/>
      <c r="S135" s="240"/>
    </row>
    <row r="136" spans="1:19" s="235" customFormat="1" ht="15" customHeight="1">
      <c r="A136" s="238">
        <f>IF('Test &amp; Sample Information'!K137="x",'Test &amp; Sample Information'!K137,"")</f>
      </c>
      <c r="B136" s="238">
        <f>IF('Test &amp; Sample Information'!M137="x",'Test &amp; Sample Information'!M137,"")</f>
      </c>
      <c r="C136" s="212">
        <f>IF(OR('Test &amp; Sample Information'!K137="x",'Test &amp; Sample Information'!M137="x"),'Test &amp; Sample Information'!K137,"")</f>
      </c>
      <c r="D136" s="212">
        <f>IF(OR('Test &amp; Sample Information'!K137="x",'Test &amp; Sample Information'!M137="x"),'Test &amp; Sample Information'!B137,"")</f>
      </c>
      <c r="E136" s="212">
        <f>IF(OR('Test &amp; Sample Information'!K137="x",'Test &amp; Sample Information'!M137="x"),'Test &amp; Sample Information'!D137,"")</f>
      </c>
      <c r="F136" s="212">
        <f>IF(OR('Test &amp; Sample Information'!K137="x",'Test &amp; Sample Information'!M137="x"),'Test &amp; Sample Information'!H137,"")</f>
      </c>
      <c r="G136" s="212">
        <f>IF(OR('Test &amp; Sample Information'!K137="x",'Test &amp; Sample Information'!M137="x"),'Test &amp; Sample Information'!J137,"")</f>
      </c>
      <c r="H136" s="216"/>
      <c r="I136" s="214"/>
      <c r="J136" s="214"/>
      <c r="K136" s="223"/>
      <c r="L136" s="220"/>
      <c r="M136" s="214"/>
      <c r="N136" s="214"/>
      <c r="O136" s="215"/>
      <c r="P136" s="239"/>
      <c r="Q136" s="239"/>
      <c r="R136" s="239"/>
      <c r="S136" s="240"/>
    </row>
    <row r="137" spans="1:19" s="235" customFormat="1" ht="15" customHeight="1">
      <c r="A137" s="238">
        <f>IF('Test &amp; Sample Information'!K138="x",'Test &amp; Sample Information'!K138,"")</f>
      </c>
      <c r="B137" s="238">
        <f>IF('Test &amp; Sample Information'!M138="x",'Test &amp; Sample Information'!M138,"")</f>
      </c>
      <c r="C137" s="212">
        <f>IF(OR('Test &amp; Sample Information'!K138="x",'Test &amp; Sample Information'!M138="x"),'Test &amp; Sample Information'!K138,"")</f>
      </c>
      <c r="D137" s="212">
        <f>IF(OR('Test &amp; Sample Information'!K138="x",'Test &amp; Sample Information'!M138="x"),'Test &amp; Sample Information'!B138,"")</f>
      </c>
      <c r="E137" s="212">
        <f>IF(OR('Test &amp; Sample Information'!K138="x",'Test &amp; Sample Information'!M138="x"),'Test &amp; Sample Information'!D138,"")</f>
      </c>
      <c r="F137" s="212">
        <f>IF(OR('Test &amp; Sample Information'!K138="x",'Test &amp; Sample Information'!M138="x"),'Test &amp; Sample Information'!H138,"")</f>
      </c>
      <c r="G137" s="212">
        <f>IF(OR('Test &amp; Sample Information'!K138="x",'Test &amp; Sample Information'!M138="x"),'Test &amp; Sample Information'!J138,"")</f>
      </c>
      <c r="H137" s="216"/>
      <c r="I137" s="214"/>
      <c r="J137" s="214"/>
      <c r="K137" s="223"/>
      <c r="L137" s="220"/>
      <c r="M137" s="214"/>
      <c r="N137" s="214"/>
      <c r="O137" s="215"/>
      <c r="P137" s="239"/>
      <c r="Q137" s="239"/>
      <c r="R137" s="239"/>
      <c r="S137" s="240"/>
    </row>
    <row r="138" spans="1:19" s="235" customFormat="1" ht="15" customHeight="1">
      <c r="A138" s="238">
        <f>IF('Test &amp; Sample Information'!K139="x",'Test &amp; Sample Information'!K139,"")</f>
      </c>
      <c r="B138" s="238">
        <f>IF('Test &amp; Sample Information'!M139="x",'Test &amp; Sample Information'!M139,"")</f>
      </c>
      <c r="C138" s="212">
        <f>IF(OR('Test &amp; Sample Information'!K139="x",'Test &amp; Sample Information'!M139="x"),'Test &amp; Sample Information'!K139,"")</f>
      </c>
      <c r="D138" s="212">
        <f>IF(OR('Test &amp; Sample Information'!K139="x",'Test &amp; Sample Information'!M139="x"),'Test &amp; Sample Information'!B139,"")</f>
      </c>
      <c r="E138" s="212">
        <f>IF(OR('Test &amp; Sample Information'!K139="x",'Test &amp; Sample Information'!M139="x"),'Test &amp; Sample Information'!D139,"")</f>
      </c>
      <c r="F138" s="212">
        <f>IF(OR('Test &amp; Sample Information'!K139="x",'Test &amp; Sample Information'!M139="x"),'Test &amp; Sample Information'!H139,"")</f>
      </c>
      <c r="G138" s="212">
        <f>IF(OR('Test &amp; Sample Information'!K139="x",'Test &amp; Sample Information'!M139="x"),'Test &amp; Sample Information'!J139,"")</f>
      </c>
      <c r="H138" s="216"/>
      <c r="I138" s="214"/>
      <c r="J138" s="214"/>
      <c r="K138" s="223"/>
      <c r="L138" s="220"/>
      <c r="M138" s="214"/>
      <c r="N138" s="214"/>
      <c r="O138" s="215"/>
      <c r="P138" s="239"/>
      <c r="Q138" s="239"/>
      <c r="R138" s="239"/>
      <c r="S138" s="240"/>
    </row>
    <row r="139" spans="1:19" s="235" customFormat="1" ht="15" customHeight="1">
      <c r="A139" s="238">
        <f>IF('Test &amp; Sample Information'!K140="x",'Test &amp; Sample Information'!K140,"")</f>
      </c>
      <c r="B139" s="238">
        <f>IF('Test &amp; Sample Information'!M140="x",'Test &amp; Sample Information'!M140,"")</f>
      </c>
      <c r="C139" s="212">
        <f>IF(OR('Test &amp; Sample Information'!K140="x",'Test &amp; Sample Information'!M140="x"),'Test &amp; Sample Information'!K140,"")</f>
      </c>
      <c r="D139" s="212">
        <f>IF(OR('Test &amp; Sample Information'!K140="x",'Test &amp; Sample Information'!M140="x"),'Test &amp; Sample Information'!B140,"")</f>
      </c>
      <c r="E139" s="212">
        <f>IF(OR('Test &amp; Sample Information'!K140="x",'Test &amp; Sample Information'!M140="x"),'Test &amp; Sample Information'!D140,"")</f>
      </c>
      <c r="F139" s="212">
        <f>IF(OR('Test &amp; Sample Information'!K140="x",'Test &amp; Sample Information'!M140="x"),'Test &amp; Sample Information'!H140,"")</f>
      </c>
      <c r="G139" s="212">
        <f>IF(OR('Test &amp; Sample Information'!K140="x",'Test &amp; Sample Information'!M140="x"),'Test &amp; Sample Information'!J140,"")</f>
      </c>
      <c r="H139" s="216"/>
      <c r="I139" s="214"/>
      <c r="J139" s="214"/>
      <c r="K139" s="223"/>
      <c r="L139" s="220"/>
      <c r="M139" s="214"/>
      <c r="N139" s="214"/>
      <c r="O139" s="215"/>
      <c r="P139" s="239"/>
      <c r="Q139" s="239"/>
      <c r="R139" s="239"/>
      <c r="S139" s="240"/>
    </row>
    <row r="140" spans="1:19" s="235" customFormat="1" ht="15" customHeight="1">
      <c r="A140" s="238">
        <f>IF('Test &amp; Sample Information'!K141="x",'Test &amp; Sample Information'!K141,"")</f>
      </c>
      <c r="B140" s="238">
        <f>IF('Test &amp; Sample Information'!M141="x",'Test &amp; Sample Information'!M141,"")</f>
      </c>
      <c r="C140" s="212">
        <f>IF(OR('Test &amp; Sample Information'!K141="x",'Test &amp; Sample Information'!M141="x"),'Test &amp; Sample Information'!K141,"")</f>
      </c>
      <c r="D140" s="212">
        <f>IF(OR('Test &amp; Sample Information'!K141="x",'Test &amp; Sample Information'!M141="x"),'Test &amp; Sample Information'!B141,"")</f>
      </c>
      <c r="E140" s="212">
        <f>IF(OR('Test &amp; Sample Information'!K141="x",'Test &amp; Sample Information'!M141="x"),'Test &amp; Sample Information'!D141,"")</f>
      </c>
      <c r="F140" s="212">
        <f>IF(OR('Test &amp; Sample Information'!K141="x",'Test &amp; Sample Information'!M141="x"),'Test &amp; Sample Information'!H141,"")</f>
      </c>
      <c r="G140" s="212">
        <f>IF(OR('Test &amp; Sample Information'!K141="x",'Test &amp; Sample Information'!M141="x"),'Test &amp; Sample Information'!J141,"")</f>
      </c>
      <c r="H140" s="216"/>
      <c r="I140" s="214"/>
      <c r="J140" s="214"/>
      <c r="K140" s="223"/>
      <c r="L140" s="220"/>
      <c r="M140" s="214"/>
      <c r="N140" s="214"/>
      <c r="O140" s="215"/>
      <c r="P140" s="239"/>
      <c r="Q140" s="239"/>
      <c r="R140" s="239"/>
      <c r="S140" s="240"/>
    </row>
    <row r="141" spans="1:19" s="235" customFormat="1" ht="15" customHeight="1">
      <c r="A141" s="238">
        <f>IF('Test &amp; Sample Information'!K142="x",'Test &amp; Sample Information'!K142,"")</f>
      </c>
      <c r="B141" s="238">
        <f>IF('Test &amp; Sample Information'!M142="x",'Test &amp; Sample Information'!M142,"")</f>
      </c>
      <c r="C141" s="212">
        <f>IF(OR('Test &amp; Sample Information'!K142="x",'Test &amp; Sample Information'!M142="x"),'Test &amp; Sample Information'!K142,"")</f>
      </c>
      <c r="D141" s="212">
        <f>IF(OR('Test &amp; Sample Information'!K142="x",'Test &amp; Sample Information'!M142="x"),'Test &amp; Sample Information'!B142,"")</f>
      </c>
      <c r="E141" s="212">
        <f>IF(OR('Test &amp; Sample Information'!K142="x",'Test &amp; Sample Information'!M142="x"),'Test &amp; Sample Information'!D142,"")</f>
      </c>
      <c r="F141" s="212">
        <f>IF(OR('Test &amp; Sample Information'!K142="x",'Test &amp; Sample Information'!M142="x"),'Test &amp; Sample Information'!H142,"")</f>
      </c>
      <c r="G141" s="212">
        <f>IF(OR('Test &amp; Sample Information'!K142="x",'Test &amp; Sample Information'!M142="x"),'Test &amp; Sample Information'!J142,"")</f>
      </c>
      <c r="H141" s="216"/>
      <c r="I141" s="214"/>
      <c r="J141" s="214"/>
      <c r="K141" s="223"/>
      <c r="L141" s="220"/>
      <c r="M141" s="214"/>
      <c r="N141" s="214"/>
      <c r="O141" s="215"/>
      <c r="P141" s="239"/>
      <c r="Q141" s="239"/>
      <c r="R141" s="239"/>
      <c r="S141" s="240"/>
    </row>
    <row r="142" spans="1:19" s="235" customFormat="1" ht="15" customHeight="1">
      <c r="A142" s="238">
        <f>IF('Test &amp; Sample Information'!K143="x",'Test &amp; Sample Information'!K143,"")</f>
      </c>
      <c r="B142" s="238">
        <f>IF('Test &amp; Sample Information'!M143="x",'Test &amp; Sample Information'!M143,"")</f>
      </c>
      <c r="C142" s="212">
        <f>IF(OR('Test &amp; Sample Information'!K143="x",'Test &amp; Sample Information'!M143="x"),'Test &amp; Sample Information'!K143,"")</f>
      </c>
      <c r="D142" s="212">
        <f>IF(OR('Test &amp; Sample Information'!K143="x",'Test &amp; Sample Information'!M143="x"),'Test &amp; Sample Information'!B143,"")</f>
      </c>
      <c r="E142" s="212">
        <f>IF(OR('Test &amp; Sample Information'!K143="x",'Test &amp; Sample Information'!M143="x"),'Test &amp; Sample Information'!D143,"")</f>
      </c>
      <c r="F142" s="212">
        <f>IF(OR('Test &amp; Sample Information'!K143="x",'Test &amp; Sample Information'!M143="x"),'Test &amp; Sample Information'!H143,"")</f>
      </c>
      <c r="G142" s="212">
        <f>IF(OR('Test &amp; Sample Information'!K143="x",'Test &amp; Sample Information'!M143="x"),'Test &amp; Sample Information'!J143,"")</f>
      </c>
      <c r="H142" s="216"/>
      <c r="I142" s="214"/>
      <c r="J142" s="214"/>
      <c r="K142" s="223"/>
      <c r="L142" s="220"/>
      <c r="M142" s="214"/>
      <c r="N142" s="214"/>
      <c r="O142" s="215"/>
      <c r="P142" s="239"/>
      <c r="Q142" s="239"/>
      <c r="R142" s="239"/>
      <c r="S142" s="240"/>
    </row>
    <row r="143" spans="1:19" s="235" customFormat="1" ht="15" customHeight="1">
      <c r="A143" s="238">
        <f>IF('Test &amp; Sample Information'!K144="x",'Test &amp; Sample Information'!K144,"")</f>
      </c>
      <c r="B143" s="238">
        <f>IF('Test &amp; Sample Information'!M144="x",'Test &amp; Sample Information'!M144,"")</f>
      </c>
      <c r="C143" s="212">
        <f>IF(OR('Test &amp; Sample Information'!K144="x",'Test &amp; Sample Information'!M144="x"),'Test &amp; Sample Information'!K144,"")</f>
      </c>
      <c r="D143" s="212">
        <f>IF(OR('Test &amp; Sample Information'!K144="x",'Test &amp; Sample Information'!M144="x"),'Test &amp; Sample Information'!B144,"")</f>
      </c>
      <c r="E143" s="212">
        <f>IF(OR('Test &amp; Sample Information'!K144="x",'Test &amp; Sample Information'!M144="x"),'Test &amp; Sample Information'!D144,"")</f>
      </c>
      <c r="F143" s="212">
        <f>IF(OR('Test &amp; Sample Information'!K144="x",'Test &amp; Sample Information'!M144="x"),'Test &amp; Sample Information'!H144,"")</f>
      </c>
      <c r="G143" s="212">
        <f>IF(OR('Test &amp; Sample Information'!K144="x",'Test &amp; Sample Information'!M144="x"),'Test &amp; Sample Information'!J144,"")</f>
      </c>
      <c r="H143" s="216"/>
      <c r="I143" s="214"/>
      <c r="J143" s="214"/>
      <c r="K143" s="223"/>
      <c r="L143" s="220"/>
      <c r="M143" s="214"/>
      <c r="N143" s="214"/>
      <c r="O143" s="215"/>
      <c r="P143" s="239"/>
      <c r="Q143" s="239"/>
      <c r="R143" s="239"/>
      <c r="S143" s="240"/>
    </row>
    <row r="144" spans="1:19" s="235" customFormat="1" ht="15" customHeight="1">
      <c r="A144" s="238">
        <f>IF('Test &amp; Sample Information'!K145="x",'Test &amp; Sample Information'!K145,"")</f>
      </c>
      <c r="B144" s="238">
        <f>IF('Test &amp; Sample Information'!M145="x",'Test &amp; Sample Information'!M145,"")</f>
      </c>
      <c r="C144" s="212">
        <f>IF(OR('Test &amp; Sample Information'!K145="x",'Test &amp; Sample Information'!M145="x"),'Test &amp; Sample Information'!K145,"")</f>
      </c>
      <c r="D144" s="212">
        <f>IF(OR('Test &amp; Sample Information'!K145="x",'Test &amp; Sample Information'!M145="x"),'Test &amp; Sample Information'!B145,"")</f>
      </c>
      <c r="E144" s="212">
        <f>IF(OR('Test &amp; Sample Information'!K145="x",'Test &amp; Sample Information'!M145="x"),'Test &amp; Sample Information'!D145,"")</f>
      </c>
      <c r="F144" s="212">
        <f>IF(OR('Test &amp; Sample Information'!K145="x",'Test &amp; Sample Information'!M145="x"),'Test &amp; Sample Information'!H145,"")</f>
      </c>
      <c r="G144" s="212">
        <f>IF(OR('Test &amp; Sample Information'!K145="x",'Test &amp; Sample Information'!M145="x"),'Test &amp; Sample Information'!J145,"")</f>
      </c>
      <c r="H144" s="216"/>
      <c r="I144" s="214"/>
      <c r="J144" s="214"/>
      <c r="K144" s="223"/>
      <c r="L144" s="220"/>
      <c r="M144" s="214"/>
      <c r="N144" s="214"/>
      <c r="O144" s="215"/>
      <c r="P144" s="239"/>
      <c r="Q144" s="239"/>
      <c r="R144" s="239"/>
      <c r="S144" s="240"/>
    </row>
    <row r="145" spans="1:19" s="235" customFormat="1" ht="15" customHeight="1">
      <c r="A145" s="238">
        <f>IF('Test &amp; Sample Information'!K146="x",'Test &amp; Sample Information'!K146,"")</f>
      </c>
      <c r="B145" s="238">
        <f>IF('Test &amp; Sample Information'!M146="x",'Test &amp; Sample Information'!M146,"")</f>
      </c>
      <c r="C145" s="212">
        <f>IF(OR('Test &amp; Sample Information'!K146="x",'Test &amp; Sample Information'!M146="x"),'Test &amp; Sample Information'!K146,"")</f>
      </c>
      <c r="D145" s="212">
        <f>IF(OR('Test &amp; Sample Information'!K146="x",'Test &amp; Sample Information'!M146="x"),'Test &amp; Sample Information'!B146,"")</f>
      </c>
      <c r="E145" s="212">
        <f>IF(OR('Test &amp; Sample Information'!K146="x",'Test &amp; Sample Information'!M146="x"),'Test &amp; Sample Information'!D146,"")</f>
      </c>
      <c r="F145" s="212">
        <f>IF(OR('Test &amp; Sample Information'!K146="x",'Test &amp; Sample Information'!M146="x"),'Test &amp; Sample Information'!H146,"")</f>
      </c>
      <c r="G145" s="212">
        <f>IF(OR('Test &amp; Sample Information'!K146="x",'Test &amp; Sample Information'!M146="x"),'Test &amp; Sample Information'!J146,"")</f>
      </c>
      <c r="H145" s="216"/>
      <c r="I145" s="214"/>
      <c r="J145" s="214"/>
      <c r="K145" s="223"/>
      <c r="L145" s="220"/>
      <c r="M145" s="214"/>
      <c r="N145" s="214"/>
      <c r="O145" s="215"/>
      <c r="P145" s="239"/>
      <c r="Q145" s="239"/>
      <c r="R145" s="239"/>
      <c r="S145" s="240"/>
    </row>
    <row r="146" spans="1:19" s="235" customFormat="1" ht="15" customHeight="1">
      <c r="A146" s="238">
        <f>IF('Test &amp; Sample Information'!K147="x",'Test &amp; Sample Information'!K147,"")</f>
      </c>
      <c r="B146" s="238">
        <f>IF('Test &amp; Sample Information'!M147="x",'Test &amp; Sample Information'!M147,"")</f>
      </c>
      <c r="C146" s="212">
        <f>IF(OR('Test &amp; Sample Information'!K147="x",'Test &amp; Sample Information'!M147="x"),'Test &amp; Sample Information'!K147,"")</f>
      </c>
      <c r="D146" s="212">
        <f>IF(OR('Test &amp; Sample Information'!K147="x",'Test &amp; Sample Information'!M147="x"),'Test &amp; Sample Information'!B147,"")</f>
      </c>
      <c r="E146" s="212">
        <f>IF(OR('Test &amp; Sample Information'!K147="x",'Test &amp; Sample Information'!M147="x"),'Test &amp; Sample Information'!D147,"")</f>
      </c>
      <c r="F146" s="212">
        <f>IF(OR('Test &amp; Sample Information'!K147="x",'Test &amp; Sample Information'!M147="x"),'Test &amp; Sample Information'!H147,"")</f>
      </c>
      <c r="G146" s="212">
        <f>IF(OR('Test &amp; Sample Information'!K147="x",'Test &amp; Sample Information'!M147="x"),'Test &amp; Sample Information'!J147,"")</f>
      </c>
      <c r="H146" s="216"/>
      <c r="I146" s="214"/>
      <c r="J146" s="214"/>
      <c r="K146" s="223"/>
      <c r="L146" s="220"/>
      <c r="M146" s="214"/>
      <c r="N146" s="214"/>
      <c r="O146" s="215"/>
      <c r="P146" s="239"/>
      <c r="Q146" s="239"/>
      <c r="R146" s="239"/>
      <c r="S146" s="240"/>
    </row>
    <row r="147" spans="1:19" s="235" customFormat="1" ht="15" customHeight="1">
      <c r="A147" s="238">
        <f>IF('Test &amp; Sample Information'!K148="x",'Test &amp; Sample Information'!K148,"")</f>
      </c>
      <c r="B147" s="238">
        <f>IF('Test &amp; Sample Information'!M148="x",'Test &amp; Sample Information'!M148,"")</f>
      </c>
      <c r="C147" s="212">
        <f>IF(OR('Test &amp; Sample Information'!K148="x",'Test &amp; Sample Information'!M148="x"),'Test &amp; Sample Information'!K148,"")</f>
      </c>
      <c r="D147" s="212">
        <f>IF(OR('Test &amp; Sample Information'!K148="x",'Test &amp; Sample Information'!M148="x"),'Test &amp; Sample Information'!B148,"")</f>
      </c>
      <c r="E147" s="212">
        <f>IF(OR('Test &amp; Sample Information'!K148="x",'Test &amp; Sample Information'!M148="x"),'Test &amp; Sample Information'!D148,"")</f>
      </c>
      <c r="F147" s="212">
        <f>IF(OR('Test &amp; Sample Information'!K148="x",'Test &amp; Sample Information'!M148="x"),'Test &amp; Sample Information'!H148,"")</f>
      </c>
      <c r="G147" s="212">
        <f>IF(OR('Test &amp; Sample Information'!K148="x",'Test &amp; Sample Information'!M148="x"),'Test &amp; Sample Information'!J148,"")</f>
      </c>
      <c r="H147" s="216"/>
      <c r="I147" s="214"/>
      <c r="J147" s="214"/>
      <c r="K147" s="223"/>
      <c r="L147" s="220"/>
      <c r="M147" s="214"/>
      <c r="N147" s="214"/>
      <c r="O147" s="215"/>
      <c r="P147" s="239"/>
      <c r="Q147" s="239"/>
      <c r="R147" s="239"/>
      <c r="S147" s="240"/>
    </row>
    <row r="148" spans="1:19" s="235" customFormat="1" ht="15" customHeight="1">
      <c r="A148" s="238">
        <f>IF('Test &amp; Sample Information'!K149="x",'Test &amp; Sample Information'!K149,"")</f>
      </c>
      <c r="B148" s="238">
        <f>IF('Test &amp; Sample Information'!M149="x",'Test &amp; Sample Information'!M149,"")</f>
      </c>
      <c r="C148" s="212">
        <f>IF(OR('Test &amp; Sample Information'!K149="x",'Test &amp; Sample Information'!M149="x"),'Test &amp; Sample Information'!K149,"")</f>
      </c>
      <c r="D148" s="212">
        <f>IF(OR('Test &amp; Sample Information'!K149="x",'Test &amp; Sample Information'!M149="x"),'Test &amp; Sample Information'!B149,"")</f>
      </c>
      <c r="E148" s="212">
        <f>IF(OR('Test &amp; Sample Information'!K149="x",'Test &amp; Sample Information'!M149="x"),'Test &amp; Sample Information'!D149,"")</f>
      </c>
      <c r="F148" s="212">
        <f>IF(OR('Test &amp; Sample Information'!K149="x",'Test &amp; Sample Information'!M149="x"),'Test &amp; Sample Information'!H149,"")</f>
      </c>
      <c r="G148" s="212">
        <f>IF(OR('Test &amp; Sample Information'!K149="x",'Test &amp; Sample Information'!M149="x"),'Test &amp; Sample Information'!J149,"")</f>
      </c>
      <c r="H148" s="216"/>
      <c r="I148" s="214"/>
      <c r="J148" s="214"/>
      <c r="K148" s="223"/>
      <c r="L148" s="220"/>
      <c r="M148" s="214"/>
      <c r="N148" s="214"/>
      <c r="O148" s="215"/>
      <c r="P148" s="239"/>
      <c r="Q148" s="239"/>
      <c r="R148" s="239"/>
      <c r="S148" s="240"/>
    </row>
    <row r="149" spans="1:19" s="235" customFormat="1" ht="15" customHeight="1">
      <c r="A149" s="238">
        <f>IF('Test &amp; Sample Information'!K150="x",'Test &amp; Sample Information'!K150,"")</f>
      </c>
      <c r="B149" s="238">
        <f>IF('Test &amp; Sample Information'!M150="x",'Test &amp; Sample Information'!M150,"")</f>
      </c>
      <c r="C149" s="212">
        <f>IF(OR('Test &amp; Sample Information'!K150="x",'Test &amp; Sample Information'!M150="x"),'Test &amp; Sample Information'!K150,"")</f>
      </c>
      <c r="D149" s="212">
        <f>IF(OR('Test &amp; Sample Information'!K150="x",'Test &amp; Sample Information'!M150="x"),'Test &amp; Sample Information'!B150,"")</f>
      </c>
      <c r="E149" s="212">
        <f>IF(OR('Test &amp; Sample Information'!K150="x",'Test &amp; Sample Information'!M150="x"),'Test &amp; Sample Information'!D150,"")</f>
      </c>
      <c r="F149" s="212">
        <f>IF(OR('Test &amp; Sample Information'!K150="x",'Test &amp; Sample Information'!M150="x"),'Test &amp; Sample Information'!H150,"")</f>
      </c>
      <c r="G149" s="212">
        <f>IF(OR('Test &amp; Sample Information'!K150="x",'Test &amp; Sample Information'!M150="x"),'Test &amp; Sample Information'!J150,"")</f>
      </c>
      <c r="H149" s="216"/>
      <c r="I149" s="214"/>
      <c r="J149" s="214"/>
      <c r="K149" s="223"/>
      <c r="L149" s="220"/>
      <c r="M149" s="214"/>
      <c r="N149" s="214"/>
      <c r="O149" s="215"/>
      <c r="P149" s="239"/>
      <c r="Q149" s="239"/>
      <c r="R149" s="239"/>
      <c r="S149" s="240"/>
    </row>
    <row r="150" spans="1:19" s="235" customFormat="1" ht="15" customHeight="1">
      <c r="A150" s="238">
        <f>IF('Test &amp; Sample Information'!K151="x",'Test &amp; Sample Information'!K151,"")</f>
      </c>
      <c r="B150" s="238">
        <f>IF('Test &amp; Sample Information'!M151="x",'Test &amp; Sample Information'!M151,"")</f>
      </c>
      <c r="C150" s="212">
        <f>IF(OR('Test &amp; Sample Information'!K151="x",'Test &amp; Sample Information'!M151="x"),'Test &amp; Sample Information'!K151,"")</f>
      </c>
      <c r="D150" s="212">
        <f>IF(OR('Test &amp; Sample Information'!K151="x",'Test &amp; Sample Information'!M151="x"),'Test &amp; Sample Information'!B151,"")</f>
      </c>
      <c r="E150" s="212">
        <f>IF(OR('Test &amp; Sample Information'!K151="x",'Test &amp; Sample Information'!M151="x"),'Test &amp; Sample Information'!D151,"")</f>
      </c>
      <c r="F150" s="212">
        <f>IF(OR('Test &amp; Sample Information'!K151="x",'Test &amp; Sample Information'!M151="x"),'Test &amp; Sample Information'!H151,"")</f>
      </c>
      <c r="G150" s="212">
        <f>IF(OR('Test &amp; Sample Information'!K151="x",'Test &amp; Sample Information'!M151="x"),'Test &amp; Sample Information'!J151,"")</f>
      </c>
      <c r="H150" s="216"/>
      <c r="I150" s="214"/>
      <c r="J150" s="214"/>
      <c r="K150" s="223"/>
      <c r="L150" s="220"/>
      <c r="M150" s="214"/>
      <c r="N150" s="214"/>
      <c r="O150" s="215"/>
      <c r="P150" s="239"/>
      <c r="Q150" s="239"/>
      <c r="R150" s="239"/>
      <c r="S150" s="240"/>
    </row>
    <row r="151" spans="1:19" s="235" customFormat="1" ht="15" customHeight="1">
      <c r="A151" s="238">
        <f>IF('Test &amp; Sample Information'!K152="x",'Test &amp; Sample Information'!K152,"")</f>
      </c>
      <c r="B151" s="238">
        <f>IF('Test &amp; Sample Information'!M152="x",'Test &amp; Sample Information'!M152,"")</f>
      </c>
      <c r="C151" s="212">
        <f>IF(OR('Test &amp; Sample Information'!K152="x",'Test &amp; Sample Information'!M152="x"),'Test &amp; Sample Information'!K152,"")</f>
      </c>
      <c r="D151" s="212">
        <f>IF(OR('Test &amp; Sample Information'!K152="x",'Test &amp; Sample Information'!M152="x"),'Test &amp; Sample Information'!B152,"")</f>
      </c>
      <c r="E151" s="212">
        <f>IF(OR('Test &amp; Sample Information'!K152="x",'Test &amp; Sample Information'!M152="x"),'Test &amp; Sample Information'!D152,"")</f>
      </c>
      <c r="F151" s="212">
        <f>IF(OR('Test &amp; Sample Information'!K152="x",'Test &amp; Sample Information'!M152="x"),'Test &amp; Sample Information'!H152,"")</f>
      </c>
      <c r="G151" s="212">
        <f>IF(OR('Test &amp; Sample Information'!K152="x",'Test &amp; Sample Information'!M152="x"),'Test &amp; Sample Information'!J152,"")</f>
      </c>
      <c r="H151" s="216"/>
      <c r="I151" s="214"/>
      <c r="J151" s="214"/>
      <c r="K151" s="223"/>
      <c r="L151" s="220"/>
      <c r="M151" s="214"/>
      <c r="N151" s="214"/>
      <c r="O151" s="215"/>
      <c r="P151" s="239"/>
      <c r="Q151" s="239"/>
      <c r="R151" s="239"/>
      <c r="S151" s="240"/>
    </row>
    <row r="152" spans="1:19" s="235" customFormat="1" ht="15" customHeight="1">
      <c r="A152" s="238">
        <f>IF('Test &amp; Sample Information'!K153="x",'Test &amp; Sample Information'!K153,"")</f>
      </c>
      <c r="B152" s="238">
        <f>IF('Test &amp; Sample Information'!M153="x",'Test &amp; Sample Information'!M153,"")</f>
      </c>
      <c r="C152" s="212">
        <f>IF(OR('Test &amp; Sample Information'!K153="x",'Test &amp; Sample Information'!M153="x"),'Test &amp; Sample Information'!K153,"")</f>
      </c>
      <c r="D152" s="212">
        <f>IF(OR('Test &amp; Sample Information'!K153="x",'Test &amp; Sample Information'!M153="x"),'Test &amp; Sample Information'!B153,"")</f>
      </c>
      <c r="E152" s="212">
        <f>IF(OR('Test &amp; Sample Information'!K153="x",'Test &amp; Sample Information'!M153="x"),'Test &amp; Sample Information'!D153,"")</f>
      </c>
      <c r="F152" s="212">
        <f>IF(OR('Test &amp; Sample Information'!K153="x",'Test &amp; Sample Information'!M153="x"),'Test &amp; Sample Information'!H153,"")</f>
      </c>
      <c r="G152" s="212">
        <f>IF(OR('Test &amp; Sample Information'!K153="x",'Test &amp; Sample Information'!M153="x"),'Test &amp; Sample Information'!J153,"")</f>
      </c>
      <c r="H152" s="216"/>
      <c r="I152" s="214"/>
      <c r="J152" s="214"/>
      <c r="K152" s="223"/>
      <c r="L152" s="220"/>
      <c r="M152" s="214"/>
      <c r="N152" s="214"/>
      <c r="O152" s="215"/>
      <c r="P152" s="239"/>
      <c r="Q152" s="239"/>
      <c r="R152" s="239"/>
      <c r="S152" s="240"/>
    </row>
    <row r="153" spans="1:19" s="235" customFormat="1" ht="15" customHeight="1">
      <c r="A153" s="238">
        <f>IF('Test &amp; Sample Information'!K154="x",'Test &amp; Sample Information'!K154,"")</f>
      </c>
      <c r="B153" s="238">
        <f>IF('Test &amp; Sample Information'!M154="x",'Test &amp; Sample Information'!M154,"")</f>
      </c>
      <c r="C153" s="212">
        <f>IF(OR('Test &amp; Sample Information'!K154="x",'Test &amp; Sample Information'!M154="x"),'Test &amp; Sample Information'!K154,"")</f>
      </c>
      <c r="D153" s="212">
        <f>IF(OR('Test &amp; Sample Information'!K154="x",'Test &amp; Sample Information'!M154="x"),'Test &amp; Sample Information'!B154,"")</f>
      </c>
      <c r="E153" s="212">
        <f>IF(OR('Test &amp; Sample Information'!K154="x",'Test &amp; Sample Information'!M154="x"),'Test &amp; Sample Information'!D154,"")</f>
      </c>
      <c r="F153" s="212">
        <f>IF(OR('Test &amp; Sample Information'!K154="x",'Test &amp; Sample Information'!M154="x"),'Test &amp; Sample Information'!H154,"")</f>
      </c>
      <c r="G153" s="212">
        <f>IF(OR('Test &amp; Sample Information'!K154="x",'Test &amp; Sample Information'!M154="x"),'Test &amp; Sample Information'!J154,"")</f>
      </c>
      <c r="H153" s="216"/>
      <c r="I153" s="214"/>
      <c r="J153" s="214"/>
      <c r="K153" s="223"/>
      <c r="L153" s="220"/>
      <c r="M153" s="214"/>
      <c r="N153" s="214"/>
      <c r="O153" s="215"/>
      <c r="P153" s="239"/>
      <c r="Q153" s="239"/>
      <c r="R153" s="239"/>
      <c r="S153" s="240"/>
    </row>
    <row r="154" spans="1:19" s="235" customFormat="1" ht="15" customHeight="1">
      <c r="A154" s="238">
        <f>IF('Test &amp; Sample Information'!K155="x",'Test &amp; Sample Information'!K155,"")</f>
      </c>
      <c r="B154" s="238">
        <f>IF('Test &amp; Sample Information'!M155="x",'Test &amp; Sample Information'!M155,"")</f>
      </c>
      <c r="C154" s="212">
        <f>IF(OR('Test &amp; Sample Information'!K155="x",'Test &amp; Sample Information'!M155="x"),'Test &amp; Sample Information'!K155,"")</f>
      </c>
      <c r="D154" s="212">
        <f>IF(OR('Test &amp; Sample Information'!K155="x",'Test &amp; Sample Information'!M155="x"),'Test &amp; Sample Information'!B155,"")</f>
      </c>
      <c r="E154" s="212">
        <f>IF(OR('Test &amp; Sample Information'!K155="x",'Test &amp; Sample Information'!M155="x"),'Test &amp; Sample Information'!D155,"")</f>
      </c>
      <c r="F154" s="212">
        <f>IF(OR('Test &amp; Sample Information'!K155="x",'Test &amp; Sample Information'!M155="x"),'Test &amp; Sample Information'!H155,"")</f>
      </c>
      <c r="G154" s="212">
        <f>IF(OR('Test &amp; Sample Information'!K155="x",'Test &amp; Sample Information'!M155="x"),'Test &amp; Sample Information'!J155,"")</f>
      </c>
      <c r="H154" s="216"/>
      <c r="I154" s="214"/>
      <c r="J154" s="214"/>
      <c r="K154" s="223"/>
      <c r="L154" s="220"/>
      <c r="M154" s="214"/>
      <c r="N154" s="214"/>
      <c r="O154" s="215"/>
      <c r="P154" s="239"/>
      <c r="Q154" s="239"/>
      <c r="R154" s="239"/>
      <c r="S154" s="240"/>
    </row>
    <row r="155" spans="1:19" s="235" customFormat="1" ht="15" customHeight="1">
      <c r="A155" s="238">
        <f>IF('Test &amp; Sample Information'!K156="x",'Test &amp; Sample Information'!K156,"")</f>
      </c>
      <c r="B155" s="238">
        <f>IF('Test &amp; Sample Information'!M156="x",'Test &amp; Sample Information'!M156,"")</f>
      </c>
      <c r="C155" s="212">
        <f>IF(OR('Test &amp; Sample Information'!K156="x",'Test &amp; Sample Information'!M156="x"),'Test &amp; Sample Information'!K156,"")</f>
      </c>
      <c r="D155" s="212">
        <f>IF(OR('Test &amp; Sample Information'!K156="x",'Test &amp; Sample Information'!M156="x"),'Test &amp; Sample Information'!B156,"")</f>
      </c>
      <c r="E155" s="212">
        <f>IF(OR('Test &amp; Sample Information'!K156="x",'Test &amp; Sample Information'!M156="x"),'Test &amp; Sample Information'!D156,"")</f>
      </c>
      <c r="F155" s="212">
        <f>IF(OR('Test &amp; Sample Information'!K156="x",'Test &amp; Sample Information'!M156="x"),'Test &amp; Sample Information'!H156,"")</f>
      </c>
      <c r="G155" s="212">
        <f>IF(OR('Test &amp; Sample Information'!K156="x",'Test &amp; Sample Information'!M156="x"),'Test &amp; Sample Information'!J156,"")</f>
      </c>
      <c r="H155" s="216"/>
      <c r="I155" s="214"/>
      <c r="J155" s="214"/>
      <c r="K155" s="223"/>
      <c r="L155" s="220"/>
      <c r="M155" s="214"/>
      <c r="N155" s="214"/>
      <c r="O155" s="215"/>
      <c r="P155" s="239"/>
      <c r="Q155" s="239"/>
      <c r="R155" s="239"/>
      <c r="S155" s="240"/>
    </row>
    <row r="156" spans="1:19" s="235" customFormat="1" ht="15" customHeight="1">
      <c r="A156" s="238">
        <f>IF('Test &amp; Sample Information'!K157="x",'Test &amp; Sample Information'!K157,"")</f>
      </c>
      <c r="B156" s="238">
        <f>IF('Test &amp; Sample Information'!M157="x",'Test &amp; Sample Information'!M157,"")</f>
      </c>
      <c r="C156" s="212">
        <f>IF(OR('Test &amp; Sample Information'!K157="x",'Test &amp; Sample Information'!M157="x"),'Test &amp; Sample Information'!K157,"")</f>
      </c>
      <c r="D156" s="212">
        <f>IF(OR('Test &amp; Sample Information'!K157="x",'Test &amp; Sample Information'!M157="x"),'Test &amp; Sample Information'!B157,"")</f>
      </c>
      <c r="E156" s="212">
        <f>IF(OR('Test &amp; Sample Information'!K157="x",'Test &amp; Sample Information'!M157="x"),'Test &amp; Sample Information'!D157,"")</f>
      </c>
      <c r="F156" s="212">
        <f>IF(OR('Test &amp; Sample Information'!K157="x",'Test &amp; Sample Information'!M157="x"),'Test &amp; Sample Information'!H157,"")</f>
      </c>
      <c r="G156" s="212">
        <f>IF(OR('Test &amp; Sample Information'!K157="x",'Test &amp; Sample Information'!M157="x"),'Test &amp; Sample Information'!J157,"")</f>
      </c>
      <c r="H156" s="216"/>
      <c r="I156" s="214"/>
      <c r="J156" s="214"/>
      <c r="K156" s="223"/>
      <c r="L156" s="220"/>
      <c r="M156" s="214"/>
      <c r="N156" s="214"/>
      <c r="O156" s="215"/>
      <c r="P156" s="239"/>
      <c r="Q156" s="239"/>
      <c r="R156" s="239"/>
      <c r="S156" s="240"/>
    </row>
    <row r="157" spans="1:19" s="235" customFormat="1" ht="15" customHeight="1">
      <c r="A157" s="238">
        <f>IF('Test &amp; Sample Information'!K158="x",'Test &amp; Sample Information'!K158,"")</f>
      </c>
      <c r="B157" s="238">
        <f>IF('Test &amp; Sample Information'!M158="x",'Test &amp; Sample Information'!M158,"")</f>
      </c>
      <c r="C157" s="212">
        <f>IF(OR('Test &amp; Sample Information'!K158="x",'Test &amp; Sample Information'!M158="x"),'Test &amp; Sample Information'!K158,"")</f>
      </c>
      <c r="D157" s="212">
        <f>IF(OR('Test &amp; Sample Information'!K158="x",'Test &amp; Sample Information'!M158="x"),'Test &amp; Sample Information'!B158,"")</f>
      </c>
      <c r="E157" s="212">
        <f>IF(OR('Test &amp; Sample Information'!K158="x",'Test &amp; Sample Information'!M158="x"),'Test &amp; Sample Information'!D158,"")</f>
      </c>
      <c r="F157" s="212">
        <f>IF(OR('Test &amp; Sample Information'!K158="x",'Test &amp; Sample Information'!M158="x"),'Test &amp; Sample Information'!H158,"")</f>
      </c>
      <c r="G157" s="212">
        <f>IF(OR('Test &amp; Sample Information'!K158="x",'Test &amp; Sample Information'!M158="x"),'Test &amp; Sample Information'!J158,"")</f>
      </c>
      <c r="H157" s="216"/>
      <c r="I157" s="214"/>
      <c r="J157" s="214"/>
      <c r="K157" s="223"/>
      <c r="L157" s="220"/>
      <c r="M157" s="214"/>
      <c r="N157" s="214"/>
      <c r="O157" s="215"/>
      <c r="P157" s="239"/>
      <c r="Q157" s="239"/>
      <c r="R157" s="239"/>
      <c r="S157" s="240"/>
    </row>
    <row r="158" spans="1:19" s="235" customFormat="1" ht="15" customHeight="1">
      <c r="A158" s="238">
        <f>IF('Test &amp; Sample Information'!K159="x",'Test &amp; Sample Information'!K159,"")</f>
      </c>
      <c r="B158" s="238">
        <f>IF('Test &amp; Sample Information'!M159="x",'Test &amp; Sample Information'!M159,"")</f>
      </c>
      <c r="C158" s="212">
        <f>IF(OR('Test &amp; Sample Information'!K159="x",'Test &amp; Sample Information'!M159="x"),'Test &amp; Sample Information'!K159,"")</f>
      </c>
      <c r="D158" s="212">
        <f>IF(OR('Test &amp; Sample Information'!K159="x",'Test &amp; Sample Information'!M159="x"),'Test &amp; Sample Information'!B159,"")</f>
      </c>
      <c r="E158" s="212">
        <f>IF(OR('Test &amp; Sample Information'!K159="x",'Test &amp; Sample Information'!M159="x"),'Test &amp; Sample Information'!D159,"")</f>
      </c>
      <c r="F158" s="212">
        <f>IF(OR('Test &amp; Sample Information'!K159="x",'Test &amp; Sample Information'!M159="x"),'Test &amp; Sample Information'!H159,"")</f>
      </c>
      <c r="G158" s="212">
        <f>IF(OR('Test &amp; Sample Information'!K159="x",'Test &amp; Sample Information'!M159="x"),'Test &amp; Sample Information'!J159,"")</f>
      </c>
      <c r="H158" s="216"/>
      <c r="I158" s="214"/>
      <c r="J158" s="214"/>
      <c r="K158" s="223"/>
      <c r="L158" s="220"/>
      <c r="M158" s="214"/>
      <c r="N158" s="214"/>
      <c r="O158" s="215"/>
      <c r="P158" s="239"/>
      <c r="Q158" s="239"/>
      <c r="R158" s="239"/>
      <c r="S158" s="240"/>
    </row>
    <row r="159" spans="1:19" s="235" customFormat="1" ht="15" customHeight="1">
      <c r="A159" s="238">
        <f>IF('Test &amp; Sample Information'!K160="x",'Test &amp; Sample Information'!K160,"")</f>
      </c>
      <c r="B159" s="238">
        <f>IF('Test &amp; Sample Information'!M160="x",'Test &amp; Sample Information'!M160,"")</f>
      </c>
      <c r="C159" s="212">
        <f>IF(OR('Test &amp; Sample Information'!K160="x",'Test &amp; Sample Information'!M160="x"),'Test &amp; Sample Information'!K160,"")</f>
      </c>
      <c r="D159" s="212">
        <f>IF(OR('Test &amp; Sample Information'!K160="x",'Test &amp; Sample Information'!M160="x"),'Test &amp; Sample Information'!B160,"")</f>
      </c>
      <c r="E159" s="212">
        <f>IF(OR('Test &amp; Sample Information'!K160="x",'Test &amp; Sample Information'!M160="x"),'Test &amp; Sample Information'!D160,"")</f>
      </c>
      <c r="F159" s="212">
        <f>IF(OR('Test &amp; Sample Information'!K160="x",'Test &amp; Sample Information'!M160="x"),'Test &amp; Sample Information'!H160,"")</f>
      </c>
      <c r="G159" s="212">
        <f>IF(OR('Test &amp; Sample Information'!K160="x",'Test &amp; Sample Information'!M160="x"),'Test &amp; Sample Information'!J160,"")</f>
      </c>
      <c r="H159" s="216"/>
      <c r="I159" s="214"/>
      <c r="J159" s="214"/>
      <c r="K159" s="223"/>
      <c r="L159" s="220"/>
      <c r="M159" s="214"/>
      <c r="N159" s="214"/>
      <c r="O159" s="215"/>
      <c r="P159" s="239"/>
      <c r="Q159" s="239"/>
      <c r="R159" s="239"/>
      <c r="S159" s="240"/>
    </row>
    <row r="160" spans="1:19" s="235" customFormat="1" ht="15" customHeight="1">
      <c r="A160" s="238">
        <f>IF('Test &amp; Sample Information'!K161="x",'Test &amp; Sample Information'!K161,"")</f>
      </c>
      <c r="B160" s="238">
        <f>IF('Test &amp; Sample Information'!M161="x",'Test &amp; Sample Information'!M161,"")</f>
      </c>
      <c r="C160" s="212">
        <f>IF(OR('Test &amp; Sample Information'!K161="x",'Test &amp; Sample Information'!M161="x"),'Test &amp; Sample Information'!K161,"")</f>
      </c>
      <c r="D160" s="212">
        <f>IF(OR('Test &amp; Sample Information'!K161="x",'Test &amp; Sample Information'!M161="x"),'Test &amp; Sample Information'!B161,"")</f>
      </c>
      <c r="E160" s="212">
        <f>IF(OR('Test &amp; Sample Information'!K161="x",'Test &amp; Sample Information'!M161="x"),'Test &amp; Sample Information'!D161,"")</f>
      </c>
      <c r="F160" s="212">
        <f>IF(OR('Test &amp; Sample Information'!K161="x",'Test &amp; Sample Information'!M161="x"),'Test &amp; Sample Information'!H161,"")</f>
      </c>
      <c r="G160" s="212">
        <f>IF(OR('Test &amp; Sample Information'!K161="x",'Test &amp; Sample Information'!M161="x"),'Test &amp; Sample Information'!J161,"")</f>
      </c>
      <c r="H160" s="216"/>
      <c r="I160" s="214"/>
      <c r="J160" s="214"/>
      <c r="K160" s="223"/>
      <c r="L160" s="220"/>
      <c r="M160" s="214"/>
      <c r="N160" s="214"/>
      <c r="O160" s="215"/>
      <c r="P160" s="239"/>
      <c r="Q160" s="239"/>
      <c r="R160" s="239"/>
      <c r="S160" s="240"/>
    </row>
    <row r="161" spans="1:19" s="235" customFormat="1" ht="15" customHeight="1">
      <c r="A161" s="238">
        <f>IF('Test &amp; Sample Information'!K162="x",'Test &amp; Sample Information'!K162,"")</f>
      </c>
      <c r="B161" s="238">
        <f>IF('Test &amp; Sample Information'!M162="x",'Test &amp; Sample Information'!M162,"")</f>
      </c>
      <c r="C161" s="212">
        <f>IF(OR('Test &amp; Sample Information'!K162="x",'Test &amp; Sample Information'!M162="x"),'Test &amp; Sample Information'!K162,"")</f>
      </c>
      <c r="D161" s="212">
        <f>IF(OR('Test &amp; Sample Information'!K162="x",'Test &amp; Sample Information'!M162="x"),'Test &amp; Sample Information'!B162,"")</f>
      </c>
      <c r="E161" s="212">
        <f>IF(OR('Test &amp; Sample Information'!K162="x",'Test &amp; Sample Information'!M162="x"),'Test &amp; Sample Information'!D162,"")</f>
      </c>
      <c r="F161" s="212">
        <f>IF(OR('Test &amp; Sample Information'!K162="x",'Test &amp; Sample Information'!M162="x"),'Test &amp; Sample Information'!H162,"")</f>
      </c>
      <c r="G161" s="212">
        <f>IF(OR('Test &amp; Sample Information'!K162="x",'Test &amp; Sample Information'!M162="x"),'Test &amp; Sample Information'!J162,"")</f>
      </c>
      <c r="H161" s="216"/>
      <c r="I161" s="214"/>
      <c r="J161" s="214"/>
      <c r="K161" s="223"/>
      <c r="L161" s="220"/>
      <c r="M161" s="214"/>
      <c r="N161" s="214"/>
      <c r="O161" s="215"/>
      <c r="P161" s="239"/>
      <c r="Q161" s="239"/>
      <c r="R161" s="239"/>
      <c r="S161" s="240"/>
    </row>
    <row r="162" spans="1:19" s="235" customFormat="1" ht="15" customHeight="1">
      <c r="A162" s="238">
        <f>IF('Test &amp; Sample Information'!K163="x",'Test &amp; Sample Information'!K163,"")</f>
      </c>
      <c r="B162" s="238">
        <f>IF('Test &amp; Sample Information'!M163="x",'Test &amp; Sample Information'!M163,"")</f>
      </c>
      <c r="C162" s="212">
        <f>IF(OR('Test &amp; Sample Information'!K163="x",'Test &amp; Sample Information'!M163="x"),'Test &amp; Sample Information'!K163,"")</f>
      </c>
      <c r="D162" s="212">
        <f>IF(OR('Test &amp; Sample Information'!K163="x",'Test &amp; Sample Information'!M163="x"),'Test &amp; Sample Information'!B163,"")</f>
      </c>
      <c r="E162" s="212">
        <f>IF(OR('Test &amp; Sample Information'!K163="x",'Test &amp; Sample Information'!M163="x"),'Test &amp; Sample Information'!D163,"")</f>
      </c>
      <c r="F162" s="212">
        <f>IF(OR('Test &amp; Sample Information'!K163="x",'Test &amp; Sample Information'!M163="x"),'Test &amp; Sample Information'!H163,"")</f>
      </c>
      <c r="G162" s="212">
        <f>IF(OR('Test &amp; Sample Information'!K163="x",'Test &amp; Sample Information'!M163="x"),'Test &amp; Sample Information'!J163,"")</f>
      </c>
      <c r="H162" s="216"/>
      <c r="I162" s="214"/>
      <c r="J162" s="214"/>
      <c r="K162" s="223"/>
      <c r="L162" s="220"/>
      <c r="M162" s="214"/>
      <c r="N162" s="214"/>
      <c r="O162" s="215"/>
      <c r="P162" s="239"/>
      <c r="Q162" s="239"/>
      <c r="R162" s="239"/>
      <c r="S162" s="240"/>
    </row>
    <row r="163" spans="1:19" s="235" customFormat="1" ht="15" customHeight="1">
      <c r="A163" s="238">
        <f>IF('Test &amp; Sample Information'!K164="x",'Test &amp; Sample Information'!K164,"")</f>
      </c>
      <c r="B163" s="238">
        <f>IF('Test &amp; Sample Information'!M164="x",'Test &amp; Sample Information'!M164,"")</f>
      </c>
      <c r="C163" s="212">
        <f>IF(OR('Test &amp; Sample Information'!K164="x",'Test &amp; Sample Information'!M164="x"),'Test &amp; Sample Information'!K164,"")</f>
      </c>
      <c r="D163" s="212">
        <f>IF(OR('Test &amp; Sample Information'!K164="x",'Test &amp; Sample Information'!M164="x"),'Test &amp; Sample Information'!B164,"")</f>
      </c>
      <c r="E163" s="212">
        <f>IF(OR('Test &amp; Sample Information'!K164="x",'Test &amp; Sample Information'!M164="x"),'Test &amp; Sample Information'!D164,"")</f>
      </c>
      <c r="F163" s="212">
        <f>IF(OR('Test &amp; Sample Information'!K164="x",'Test &amp; Sample Information'!M164="x"),'Test &amp; Sample Information'!H164,"")</f>
      </c>
      <c r="G163" s="212">
        <f>IF(OR('Test &amp; Sample Information'!K164="x",'Test &amp; Sample Information'!M164="x"),'Test &amp; Sample Information'!J164,"")</f>
      </c>
      <c r="H163" s="216"/>
      <c r="I163" s="214"/>
      <c r="J163" s="214"/>
      <c r="K163" s="223"/>
      <c r="L163" s="220"/>
      <c r="M163" s="214"/>
      <c r="N163" s="214"/>
      <c r="O163" s="215"/>
      <c r="P163" s="239"/>
      <c r="Q163" s="239"/>
      <c r="R163" s="239"/>
      <c r="S163" s="240"/>
    </row>
    <row r="164" spans="1:19" s="235" customFormat="1" ht="15" customHeight="1">
      <c r="A164" s="238">
        <f>IF('Test &amp; Sample Information'!K165="x",'Test &amp; Sample Information'!K165,"")</f>
      </c>
      <c r="B164" s="238">
        <f>IF('Test &amp; Sample Information'!M165="x",'Test &amp; Sample Information'!M165,"")</f>
      </c>
      <c r="C164" s="212">
        <f>IF(OR('Test &amp; Sample Information'!K165="x",'Test &amp; Sample Information'!M165="x"),'Test &amp; Sample Information'!K165,"")</f>
      </c>
      <c r="D164" s="212">
        <f>IF(OR('Test &amp; Sample Information'!K165="x",'Test &amp; Sample Information'!M165="x"),'Test &amp; Sample Information'!B165,"")</f>
      </c>
      <c r="E164" s="212">
        <f>IF(OR('Test &amp; Sample Information'!K165="x",'Test &amp; Sample Information'!M165="x"),'Test &amp; Sample Information'!D165,"")</f>
      </c>
      <c r="F164" s="212">
        <f>IF(OR('Test &amp; Sample Information'!K165="x",'Test &amp; Sample Information'!M165="x"),'Test &amp; Sample Information'!H165,"")</f>
      </c>
      <c r="G164" s="212">
        <f>IF(OR('Test &amp; Sample Information'!K165="x",'Test &amp; Sample Information'!M165="x"),'Test &amp; Sample Information'!J165,"")</f>
      </c>
      <c r="H164" s="216"/>
      <c r="I164" s="214"/>
      <c r="J164" s="214"/>
      <c r="K164" s="223"/>
      <c r="L164" s="220"/>
      <c r="M164" s="214"/>
      <c r="N164" s="214"/>
      <c r="O164" s="215"/>
      <c r="P164" s="239"/>
      <c r="Q164" s="239"/>
      <c r="R164" s="239"/>
      <c r="S164" s="240"/>
    </row>
    <row r="165" spans="1:19" s="235" customFormat="1" ht="15" customHeight="1">
      <c r="A165" s="238">
        <f>IF('Test &amp; Sample Information'!K166="x",'Test &amp; Sample Information'!K166,"")</f>
      </c>
      <c r="B165" s="238">
        <f>IF('Test &amp; Sample Information'!M166="x",'Test &amp; Sample Information'!M166,"")</f>
      </c>
      <c r="C165" s="212">
        <f>IF(OR('Test &amp; Sample Information'!K166="x",'Test &amp; Sample Information'!M166="x"),'Test &amp; Sample Information'!K166,"")</f>
      </c>
      <c r="D165" s="212">
        <f>IF(OR('Test &amp; Sample Information'!K166="x",'Test &amp; Sample Information'!M166="x"),'Test &amp; Sample Information'!B166,"")</f>
      </c>
      <c r="E165" s="212">
        <f>IF(OR('Test &amp; Sample Information'!K166="x",'Test &amp; Sample Information'!M166="x"),'Test &amp; Sample Information'!D166,"")</f>
      </c>
      <c r="F165" s="212">
        <f>IF(OR('Test &amp; Sample Information'!K166="x",'Test &amp; Sample Information'!M166="x"),'Test &amp; Sample Information'!H166,"")</f>
      </c>
      <c r="G165" s="212">
        <f>IF(OR('Test &amp; Sample Information'!K166="x",'Test &amp; Sample Information'!M166="x"),'Test &amp; Sample Information'!J166,"")</f>
      </c>
      <c r="H165" s="216"/>
      <c r="I165" s="214"/>
      <c r="J165" s="214"/>
      <c r="K165" s="223"/>
      <c r="L165" s="220"/>
      <c r="M165" s="214"/>
      <c r="N165" s="214"/>
      <c r="O165" s="215"/>
      <c r="P165" s="239"/>
      <c r="Q165" s="239"/>
      <c r="R165" s="239"/>
      <c r="S165" s="240"/>
    </row>
    <row r="166" spans="1:19" s="235" customFormat="1" ht="15" customHeight="1">
      <c r="A166" s="238">
        <f>IF('Test &amp; Sample Information'!K167="x",'Test &amp; Sample Information'!K167,"")</f>
      </c>
      <c r="B166" s="238">
        <f>IF('Test &amp; Sample Information'!M167="x",'Test &amp; Sample Information'!M167,"")</f>
      </c>
      <c r="C166" s="212">
        <f>IF(OR('Test &amp; Sample Information'!K167="x",'Test &amp; Sample Information'!M167="x"),'Test &amp; Sample Information'!K167,"")</f>
      </c>
      <c r="D166" s="212">
        <f>IF(OR('Test &amp; Sample Information'!K167="x",'Test &amp; Sample Information'!M167="x"),'Test &amp; Sample Information'!B167,"")</f>
      </c>
      <c r="E166" s="212">
        <f>IF(OR('Test &amp; Sample Information'!K167="x",'Test &amp; Sample Information'!M167="x"),'Test &amp; Sample Information'!D167,"")</f>
      </c>
      <c r="F166" s="212">
        <f>IF(OR('Test &amp; Sample Information'!K167="x",'Test &amp; Sample Information'!M167="x"),'Test &amp; Sample Information'!H167,"")</f>
      </c>
      <c r="G166" s="212">
        <f>IF(OR('Test &amp; Sample Information'!K167="x",'Test &amp; Sample Information'!M167="x"),'Test &amp; Sample Information'!J167,"")</f>
      </c>
      <c r="H166" s="216"/>
      <c r="I166" s="214"/>
      <c r="J166" s="214"/>
      <c r="K166" s="223"/>
      <c r="L166" s="220"/>
      <c r="M166" s="214"/>
      <c r="N166" s="214"/>
      <c r="O166" s="215"/>
      <c r="P166" s="239"/>
      <c r="Q166" s="239"/>
      <c r="R166" s="239"/>
      <c r="S166" s="240"/>
    </row>
    <row r="167" spans="1:19" s="235" customFormat="1" ht="15" customHeight="1">
      <c r="A167" s="238">
        <f>IF('Test &amp; Sample Information'!K168="x",'Test &amp; Sample Information'!K168,"")</f>
      </c>
      <c r="B167" s="238">
        <f>IF('Test &amp; Sample Information'!M168="x",'Test &amp; Sample Information'!M168,"")</f>
      </c>
      <c r="C167" s="212">
        <f>IF(OR('Test &amp; Sample Information'!K168="x",'Test &amp; Sample Information'!M168="x"),'Test &amp; Sample Information'!K168,"")</f>
      </c>
      <c r="D167" s="212">
        <f>IF(OR('Test &amp; Sample Information'!K168="x",'Test &amp; Sample Information'!M168="x"),'Test &amp; Sample Information'!B168,"")</f>
      </c>
      <c r="E167" s="212">
        <f>IF(OR('Test &amp; Sample Information'!K168="x",'Test &amp; Sample Information'!M168="x"),'Test &amp; Sample Information'!D168,"")</f>
      </c>
      <c r="F167" s="212">
        <f>IF(OR('Test &amp; Sample Information'!K168="x",'Test &amp; Sample Information'!M168="x"),'Test &amp; Sample Information'!H168,"")</f>
      </c>
      <c r="G167" s="212">
        <f>IF(OR('Test &amp; Sample Information'!K168="x",'Test &amp; Sample Information'!M168="x"),'Test &amp; Sample Information'!J168,"")</f>
      </c>
      <c r="H167" s="216"/>
      <c r="I167" s="214"/>
      <c r="J167" s="214"/>
      <c r="K167" s="223"/>
      <c r="L167" s="220"/>
      <c r="M167" s="214"/>
      <c r="N167" s="214"/>
      <c r="O167" s="215"/>
      <c r="P167" s="239"/>
      <c r="Q167" s="239"/>
      <c r="R167" s="239"/>
      <c r="S167" s="240"/>
    </row>
    <row r="168" spans="1:19" s="235" customFormat="1" ht="15" customHeight="1">
      <c r="A168" s="238">
        <f>IF('Test &amp; Sample Information'!K169="x",'Test &amp; Sample Information'!K169,"")</f>
      </c>
      <c r="B168" s="238">
        <f>IF('Test &amp; Sample Information'!M169="x",'Test &amp; Sample Information'!M169,"")</f>
      </c>
      <c r="C168" s="212">
        <f>IF(OR('Test &amp; Sample Information'!K169="x",'Test &amp; Sample Information'!M169="x"),'Test &amp; Sample Information'!K169,"")</f>
      </c>
      <c r="D168" s="212">
        <f>IF(OR('Test &amp; Sample Information'!K169="x",'Test &amp; Sample Information'!M169="x"),'Test &amp; Sample Information'!B169,"")</f>
      </c>
      <c r="E168" s="212">
        <f>IF(OR('Test &amp; Sample Information'!K169="x",'Test &amp; Sample Information'!M169="x"),'Test &amp; Sample Information'!D169,"")</f>
      </c>
      <c r="F168" s="212">
        <f>IF(OR('Test &amp; Sample Information'!K169="x",'Test &amp; Sample Information'!M169="x"),'Test &amp; Sample Information'!H169,"")</f>
      </c>
      <c r="G168" s="212">
        <f>IF(OR('Test &amp; Sample Information'!K169="x",'Test &amp; Sample Information'!M169="x"),'Test &amp; Sample Information'!J169,"")</f>
      </c>
      <c r="H168" s="216"/>
      <c r="I168" s="214"/>
      <c r="J168" s="214"/>
      <c r="K168" s="223"/>
      <c r="L168" s="220"/>
      <c r="M168" s="214"/>
      <c r="N168" s="214"/>
      <c r="O168" s="215"/>
      <c r="P168" s="239"/>
      <c r="Q168" s="239"/>
      <c r="R168" s="239"/>
      <c r="S168" s="240"/>
    </row>
    <row r="169" spans="1:19" s="235" customFormat="1" ht="15" customHeight="1">
      <c r="A169" s="238">
        <f>IF('Test &amp; Sample Information'!K170="x",'Test &amp; Sample Information'!K170,"")</f>
      </c>
      <c r="B169" s="238">
        <f>IF('Test &amp; Sample Information'!M170="x",'Test &amp; Sample Information'!M170,"")</f>
      </c>
      <c r="C169" s="212">
        <f>IF(OR('Test &amp; Sample Information'!K170="x",'Test &amp; Sample Information'!M170="x"),'Test &amp; Sample Information'!K170,"")</f>
      </c>
      <c r="D169" s="212">
        <f>IF(OR('Test &amp; Sample Information'!K170="x",'Test &amp; Sample Information'!M170="x"),'Test &amp; Sample Information'!B170,"")</f>
      </c>
      <c r="E169" s="212">
        <f>IF(OR('Test &amp; Sample Information'!K170="x",'Test &amp; Sample Information'!M170="x"),'Test &amp; Sample Information'!D170,"")</f>
      </c>
      <c r="F169" s="212">
        <f>IF(OR('Test &amp; Sample Information'!K170="x",'Test &amp; Sample Information'!M170="x"),'Test &amp; Sample Information'!H170,"")</f>
      </c>
      <c r="G169" s="212">
        <f>IF(OR('Test &amp; Sample Information'!K170="x",'Test &amp; Sample Information'!M170="x"),'Test &amp; Sample Information'!J170,"")</f>
      </c>
      <c r="H169" s="216"/>
      <c r="I169" s="214"/>
      <c r="J169" s="214"/>
      <c r="K169" s="223"/>
      <c r="L169" s="220"/>
      <c r="M169" s="214"/>
      <c r="N169" s="214"/>
      <c r="O169" s="215"/>
      <c r="P169" s="239"/>
      <c r="Q169" s="239"/>
      <c r="R169" s="239"/>
      <c r="S169" s="240"/>
    </row>
    <row r="170" spans="1:19" s="235" customFormat="1" ht="15" customHeight="1">
      <c r="A170" s="238">
        <f>IF('Test &amp; Sample Information'!K171="x",'Test &amp; Sample Information'!K171,"")</f>
      </c>
      <c r="B170" s="238">
        <f>IF('Test &amp; Sample Information'!M171="x",'Test &amp; Sample Information'!M171,"")</f>
      </c>
      <c r="C170" s="212">
        <f>IF(OR('Test &amp; Sample Information'!K171="x",'Test &amp; Sample Information'!M171="x"),'Test &amp; Sample Information'!K171,"")</f>
      </c>
      <c r="D170" s="212">
        <f>IF(OR('Test &amp; Sample Information'!K171="x",'Test &amp; Sample Information'!M171="x"),'Test &amp; Sample Information'!B171,"")</f>
      </c>
      <c r="E170" s="212">
        <f>IF(OR('Test &amp; Sample Information'!K171="x",'Test &amp; Sample Information'!M171="x"),'Test &amp; Sample Information'!D171,"")</f>
      </c>
      <c r="F170" s="212">
        <f>IF(OR('Test &amp; Sample Information'!K171="x",'Test &amp; Sample Information'!M171="x"),'Test &amp; Sample Information'!H171,"")</f>
      </c>
      <c r="G170" s="212">
        <f>IF(OR('Test &amp; Sample Information'!K171="x",'Test &amp; Sample Information'!M171="x"),'Test &amp; Sample Information'!J171,"")</f>
      </c>
      <c r="H170" s="216"/>
      <c r="I170" s="214"/>
      <c r="J170" s="214"/>
      <c r="K170" s="223"/>
      <c r="L170" s="220"/>
      <c r="M170" s="214"/>
      <c r="N170" s="214"/>
      <c r="O170" s="215"/>
      <c r="P170" s="239"/>
      <c r="Q170" s="239"/>
      <c r="R170" s="239"/>
      <c r="S170" s="240"/>
    </row>
    <row r="171" spans="1:19" s="235" customFormat="1" ht="15" customHeight="1">
      <c r="A171" s="238">
        <f>IF('Test &amp; Sample Information'!K172="x",'Test &amp; Sample Information'!K172,"")</f>
      </c>
      <c r="B171" s="238">
        <f>IF('Test &amp; Sample Information'!M172="x",'Test &amp; Sample Information'!M172,"")</f>
      </c>
      <c r="C171" s="212">
        <f>IF(OR('Test &amp; Sample Information'!K172="x",'Test &amp; Sample Information'!M172="x"),'Test &amp; Sample Information'!K172,"")</f>
      </c>
      <c r="D171" s="212">
        <f>IF(OR('Test &amp; Sample Information'!K172="x",'Test &amp; Sample Information'!M172="x"),'Test &amp; Sample Information'!B172,"")</f>
      </c>
      <c r="E171" s="212">
        <f>IF(OR('Test &amp; Sample Information'!K172="x",'Test &amp; Sample Information'!M172="x"),'Test &amp; Sample Information'!D172,"")</f>
      </c>
      <c r="F171" s="212">
        <f>IF(OR('Test &amp; Sample Information'!K172="x",'Test &amp; Sample Information'!M172="x"),'Test &amp; Sample Information'!H172,"")</f>
      </c>
      <c r="G171" s="212">
        <f>IF(OR('Test &amp; Sample Information'!K172="x",'Test &amp; Sample Information'!M172="x"),'Test &amp; Sample Information'!J172,"")</f>
      </c>
      <c r="H171" s="216"/>
      <c r="I171" s="214"/>
      <c r="J171" s="214"/>
      <c r="K171" s="223"/>
      <c r="L171" s="220"/>
      <c r="M171" s="214"/>
      <c r="N171" s="214"/>
      <c r="O171" s="215"/>
      <c r="P171" s="239"/>
      <c r="Q171" s="239"/>
      <c r="R171" s="239"/>
      <c r="S171" s="240"/>
    </row>
    <row r="172" spans="1:19" s="235" customFormat="1" ht="15" customHeight="1">
      <c r="A172" s="238">
        <f>IF('Test &amp; Sample Information'!K173="x",'Test &amp; Sample Information'!K173,"")</f>
      </c>
      <c r="B172" s="238">
        <f>IF('Test &amp; Sample Information'!M173="x",'Test &amp; Sample Information'!M173,"")</f>
      </c>
      <c r="C172" s="212">
        <f>IF(OR('Test &amp; Sample Information'!K173="x",'Test &amp; Sample Information'!M173="x"),'Test &amp; Sample Information'!K173,"")</f>
      </c>
      <c r="D172" s="212">
        <f>IF(OR('Test &amp; Sample Information'!K173="x",'Test &amp; Sample Information'!M173="x"),'Test &amp; Sample Information'!B173,"")</f>
      </c>
      <c r="E172" s="212">
        <f>IF(OR('Test &amp; Sample Information'!K173="x",'Test &amp; Sample Information'!M173="x"),'Test &amp; Sample Information'!D173,"")</f>
      </c>
      <c r="F172" s="212">
        <f>IF(OR('Test &amp; Sample Information'!K173="x",'Test &amp; Sample Information'!M173="x"),'Test &amp; Sample Information'!H173,"")</f>
      </c>
      <c r="G172" s="212">
        <f>IF(OR('Test &amp; Sample Information'!K173="x",'Test &amp; Sample Information'!M173="x"),'Test &amp; Sample Information'!J173,"")</f>
      </c>
      <c r="H172" s="216"/>
      <c r="I172" s="214"/>
      <c r="J172" s="214"/>
      <c r="K172" s="223"/>
      <c r="L172" s="220"/>
      <c r="M172" s="214"/>
      <c r="N172" s="214"/>
      <c r="O172" s="215"/>
      <c r="P172" s="239"/>
      <c r="Q172" s="239"/>
      <c r="R172" s="239"/>
      <c r="S172" s="240"/>
    </row>
    <row r="173" spans="1:19" s="235" customFormat="1" ht="15" customHeight="1">
      <c r="A173" s="238">
        <f>IF('Test &amp; Sample Information'!K174="x",'Test &amp; Sample Information'!K174,"")</f>
      </c>
      <c r="B173" s="238">
        <f>IF('Test &amp; Sample Information'!M174="x",'Test &amp; Sample Information'!M174,"")</f>
      </c>
      <c r="C173" s="212">
        <f>IF(OR('Test &amp; Sample Information'!K174="x",'Test &amp; Sample Information'!M174="x"),'Test &amp; Sample Information'!K174,"")</f>
      </c>
      <c r="D173" s="212">
        <f>IF(OR('Test &amp; Sample Information'!K174="x",'Test &amp; Sample Information'!M174="x"),'Test &amp; Sample Information'!B174,"")</f>
      </c>
      <c r="E173" s="212">
        <f>IF(OR('Test &amp; Sample Information'!K174="x",'Test &amp; Sample Information'!M174="x"),'Test &amp; Sample Information'!D174,"")</f>
      </c>
      <c r="F173" s="212">
        <f>IF(OR('Test &amp; Sample Information'!K174="x",'Test &amp; Sample Information'!M174="x"),'Test &amp; Sample Information'!H174,"")</f>
      </c>
      <c r="G173" s="212">
        <f>IF(OR('Test &amp; Sample Information'!K174="x",'Test &amp; Sample Information'!M174="x"),'Test &amp; Sample Information'!J174,"")</f>
      </c>
      <c r="H173" s="216"/>
      <c r="I173" s="214"/>
      <c r="J173" s="214"/>
      <c r="K173" s="223"/>
      <c r="L173" s="220"/>
      <c r="M173" s="214"/>
      <c r="N173" s="214"/>
      <c r="O173" s="215"/>
      <c r="P173" s="239"/>
      <c r="Q173" s="239"/>
      <c r="R173" s="239"/>
      <c r="S173" s="240"/>
    </row>
    <row r="174" spans="1:19" s="235" customFormat="1" ht="15" customHeight="1">
      <c r="A174" s="238">
        <f>IF('Test &amp; Sample Information'!K175="x",'Test &amp; Sample Information'!K175,"")</f>
      </c>
      <c r="B174" s="238">
        <f>IF('Test &amp; Sample Information'!M175="x",'Test &amp; Sample Information'!M175,"")</f>
      </c>
      <c r="C174" s="212">
        <f>IF(OR('Test &amp; Sample Information'!K175="x",'Test &amp; Sample Information'!M175="x"),'Test &amp; Sample Information'!K175,"")</f>
      </c>
      <c r="D174" s="212">
        <f>IF(OR('Test &amp; Sample Information'!K175="x",'Test &amp; Sample Information'!M175="x"),'Test &amp; Sample Information'!B175,"")</f>
      </c>
      <c r="E174" s="212">
        <f>IF(OR('Test &amp; Sample Information'!K175="x",'Test &amp; Sample Information'!M175="x"),'Test &amp; Sample Information'!D175,"")</f>
      </c>
      <c r="F174" s="212">
        <f>IF(OR('Test &amp; Sample Information'!K175="x",'Test &amp; Sample Information'!M175="x"),'Test &amp; Sample Information'!H175,"")</f>
      </c>
      <c r="G174" s="212">
        <f>IF(OR('Test &amp; Sample Information'!K175="x",'Test &amp; Sample Information'!M175="x"),'Test &amp; Sample Information'!J175,"")</f>
      </c>
      <c r="H174" s="216"/>
      <c r="I174" s="214"/>
      <c r="J174" s="214"/>
      <c r="K174" s="223"/>
      <c r="L174" s="220"/>
      <c r="M174" s="214"/>
      <c r="N174" s="214"/>
      <c r="O174" s="215"/>
      <c r="P174" s="239"/>
      <c r="Q174" s="239"/>
      <c r="R174" s="239"/>
      <c r="S174" s="240"/>
    </row>
    <row r="175" spans="1:19" s="235" customFormat="1" ht="15" customHeight="1">
      <c r="A175" s="238">
        <f>IF('Test &amp; Sample Information'!K176="x",'Test &amp; Sample Information'!K176,"")</f>
      </c>
      <c r="B175" s="238">
        <f>IF('Test &amp; Sample Information'!M176="x",'Test &amp; Sample Information'!M176,"")</f>
      </c>
      <c r="C175" s="212">
        <f>IF(OR('Test &amp; Sample Information'!K176="x",'Test &amp; Sample Information'!M176="x"),'Test &amp; Sample Information'!K176,"")</f>
      </c>
      <c r="D175" s="212">
        <f>IF(OR('Test &amp; Sample Information'!K176="x",'Test &amp; Sample Information'!M176="x"),'Test &amp; Sample Information'!B176,"")</f>
      </c>
      <c r="E175" s="212">
        <f>IF(OR('Test &amp; Sample Information'!K176="x",'Test &amp; Sample Information'!M176="x"),'Test &amp; Sample Information'!D176,"")</f>
      </c>
      <c r="F175" s="212">
        <f>IF(OR('Test &amp; Sample Information'!K176="x",'Test &amp; Sample Information'!M176="x"),'Test &amp; Sample Information'!H176,"")</f>
      </c>
      <c r="G175" s="212">
        <f>IF(OR('Test &amp; Sample Information'!K176="x",'Test &amp; Sample Information'!M176="x"),'Test &amp; Sample Information'!J176,"")</f>
      </c>
      <c r="H175" s="216"/>
      <c r="I175" s="214"/>
      <c r="J175" s="214"/>
      <c r="K175" s="223"/>
      <c r="L175" s="220"/>
      <c r="M175" s="214"/>
      <c r="N175" s="214"/>
      <c r="O175" s="215"/>
      <c r="P175" s="239"/>
      <c r="Q175" s="239"/>
      <c r="R175" s="239"/>
      <c r="S175" s="240"/>
    </row>
    <row r="176" spans="1:19" s="235" customFormat="1" ht="15" customHeight="1">
      <c r="A176" s="238">
        <f>IF('Test &amp; Sample Information'!K177="x",'Test &amp; Sample Information'!K177,"")</f>
      </c>
      <c r="B176" s="238">
        <f>IF('Test &amp; Sample Information'!M177="x",'Test &amp; Sample Information'!M177,"")</f>
      </c>
      <c r="C176" s="212">
        <f>IF(OR('Test &amp; Sample Information'!K177="x",'Test &amp; Sample Information'!M177="x"),'Test &amp; Sample Information'!K177,"")</f>
      </c>
      <c r="D176" s="212">
        <f>IF(OR('Test &amp; Sample Information'!K177="x",'Test &amp; Sample Information'!M177="x"),'Test &amp; Sample Information'!B177,"")</f>
      </c>
      <c r="E176" s="212">
        <f>IF(OR('Test &amp; Sample Information'!K177="x",'Test &amp; Sample Information'!M177="x"),'Test &amp; Sample Information'!D177,"")</f>
      </c>
      <c r="F176" s="212">
        <f>IF(OR('Test &amp; Sample Information'!K177="x",'Test &amp; Sample Information'!M177="x"),'Test &amp; Sample Information'!H177,"")</f>
      </c>
      <c r="G176" s="212">
        <f>IF(OR('Test &amp; Sample Information'!K177="x",'Test &amp; Sample Information'!M177="x"),'Test &amp; Sample Information'!J177,"")</f>
      </c>
      <c r="H176" s="216"/>
      <c r="I176" s="214"/>
      <c r="J176" s="214"/>
      <c r="K176" s="223"/>
      <c r="L176" s="220"/>
      <c r="M176" s="214"/>
      <c r="N176" s="214"/>
      <c r="O176" s="215"/>
      <c r="P176" s="239"/>
      <c r="Q176" s="239"/>
      <c r="R176" s="239"/>
      <c r="S176" s="240"/>
    </row>
    <row r="177" spans="1:19" s="235" customFormat="1" ht="15" customHeight="1">
      <c r="A177" s="238">
        <f>IF('Test &amp; Sample Information'!K178="x",'Test &amp; Sample Information'!K178,"")</f>
      </c>
      <c r="B177" s="238">
        <f>IF('Test &amp; Sample Information'!M178="x",'Test &amp; Sample Information'!M178,"")</f>
      </c>
      <c r="C177" s="212">
        <f>IF(OR('Test &amp; Sample Information'!K178="x",'Test &amp; Sample Information'!M178="x"),'Test &amp; Sample Information'!K178,"")</f>
      </c>
      <c r="D177" s="212">
        <f>IF(OR('Test &amp; Sample Information'!K178="x",'Test &amp; Sample Information'!M178="x"),'Test &amp; Sample Information'!B178,"")</f>
      </c>
      <c r="E177" s="212">
        <f>IF(OR('Test &amp; Sample Information'!K178="x",'Test &amp; Sample Information'!M178="x"),'Test &amp; Sample Information'!D178,"")</f>
      </c>
      <c r="F177" s="212">
        <f>IF(OR('Test &amp; Sample Information'!K178="x",'Test &amp; Sample Information'!M178="x"),'Test &amp; Sample Information'!H178,"")</f>
      </c>
      <c r="G177" s="212">
        <f>IF(OR('Test &amp; Sample Information'!K178="x",'Test &amp; Sample Information'!M178="x"),'Test &amp; Sample Information'!J178,"")</f>
      </c>
      <c r="H177" s="216"/>
      <c r="I177" s="214"/>
      <c r="J177" s="214"/>
      <c r="K177" s="223"/>
      <c r="L177" s="220"/>
      <c r="M177" s="214"/>
      <c r="N177" s="214"/>
      <c r="O177" s="215"/>
      <c r="P177" s="239"/>
      <c r="Q177" s="239"/>
      <c r="R177" s="239"/>
      <c r="S177" s="240"/>
    </row>
    <row r="178" spans="1:19" s="235" customFormat="1" ht="15" customHeight="1">
      <c r="A178" s="238">
        <f>IF('Test &amp; Sample Information'!K179="x",'Test &amp; Sample Information'!K179,"")</f>
      </c>
      <c r="B178" s="238">
        <f>IF('Test &amp; Sample Information'!M179="x",'Test &amp; Sample Information'!M179,"")</f>
      </c>
      <c r="C178" s="212">
        <f>IF(OR('Test &amp; Sample Information'!K179="x",'Test &amp; Sample Information'!M179="x"),'Test &amp; Sample Information'!K179,"")</f>
      </c>
      <c r="D178" s="212">
        <f>IF(OR('Test &amp; Sample Information'!K179="x",'Test &amp; Sample Information'!M179="x"),'Test &amp; Sample Information'!B179,"")</f>
      </c>
      <c r="E178" s="212">
        <f>IF(OR('Test &amp; Sample Information'!K179="x",'Test &amp; Sample Information'!M179="x"),'Test &amp; Sample Information'!D179,"")</f>
      </c>
      <c r="F178" s="212">
        <f>IF(OR('Test &amp; Sample Information'!K179="x",'Test &amp; Sample Information'!M179="x"),'Test &amp; Sample Information'!H179,"")</f>
      </c>
      <c r="G178" s="212">
        <f>IF(OR('Test &amp; Sample Information'!K179="x",'Test &amp; Sample Information'!M179="x"),'Test &amp; Sample Information'!J179,"")</f>
      </c>
      <c r="H178" s="216"/>
      <c r="I178" s="214"/>
      <c r="J178" s="214"/>
      <c r="K178" s="223"/>
      <c r="L178" s="220"/>
      <c r="M178" s="214"/>
      <c r="N178" s="214"/>
      <c r="O178" s="215"/>
      <c r="P178" s="239"/>
      <c r="Q178" s="239"/>
      <c r="R178" s="239"/>
      <c r="S178" s="240"/>
    </row>
    <row r="179" spans="1:19" s="235" customFormat="1" ht="15" customHeight="1">
      <c r="A179" s="238">
        <f>IF('Test &amp; Sample Information'!K180="x",'Test &amp; Sample Information'!K180,"")</f>
      </c>
      <c r="B179" s="238">
        <f>IF('Test &amp; Sample Information'!M180="x",'Test &amp; Sample Information'!M180,"")</f>
      </c>
      <c r="C179" s="212">
        <f>IF(OR('Test &amp; Sample Information'!K180="x",'Test &amp; Sample Information'!M180="x"),'Test &amp; Sample Information'!K180,"")</f>
      </c>
      <c r="D179" s="212">
        <f>IF(OR('Test &amp; Sample Information'!K180="x",'Test &amp; Sample Information'!M180="x"),'Test &amp; Sample Information'!B180,"")</f>
      </c>
      <c r="E179" s="212">
        <f>IF(OR('Test &amp; Sample Information'!K180="x",'Test &amp; Sample Information'!M180="x"),'Test &amp; Sample Information'!D180,"")</f>
      </c>
      <c r="F179" s="212">
        <f>IF(OR('Test &amp; Sample Information'!K180="x",'Test &amp; Sample Information'!M180="x"),'Test &amp; Sample Information'!H180,"")</f>
      </c>
      <c r="G179" s="212">
        <f>IF(OR('Test &amp; Sample Information'!K180="x",'Test &amp; Sample Information'!M180="x"),'Test &amp; Sample Information'!J180,"")</f>
      </c>
      <c r="H179" s="216"/>
      <c r="I179" s="214"/>
      <c r="J179" s="214"/>
      <c r="K179" s="223"/>
      <c r="L179" s="220"/>
      <c r="M179" s="214"/>
      <c r="N179" s="214"/>
      <c r="O179" s="215"/>
      <c r="P179" s="239"/>
      <c r="Q179" s="239"/>
      <c r="R179" s="239"/>
      <c r="S179" s="240"/>
    </row>
    <row r="180" spans="1:19" s="235" customFormat="1" ht="15" customHeight="1">
      <c r="A180" s="238">
        <f>IF('Test &amp; Sample Information'!K181="x",'Test &amp; Sample Information'!K181,"")</f>
      </c>
      <c r="B180" s="238">
        <f>IF('Test &amp; Sample Information'!M181="x",'Test &amp; Sample Information'!M181,"")</f>
      </c>
      <c r="C180" s="212">
        <f>IF(OR('Test &amp; Sample Information'!K181="x",'Test &amp; Sample Information'!M181="x"),'Test &amp; Sample Information'!K181,"")</f>
      </c>
      <c r="D180" s="212">
        <f>IF(OR('Test &amp; Sample Information'!K181="x",'Test &amp; Sample Information'!M181="x"),'Test &amp; Sample Information'!B181,"")</f>
      </c>
      <c r="E180" s="212">
        <f>IF(OR('Test &amp; Sample Information'!K181="x",'Test &amp; Sample Information'!M181="x"),'Test &amp; Sample Information'!D181,"")</f>
      </c>
      <c r="F180" s="212">
        <f>IF(OR('Test &amp; Sample Information'!K181="x",'Test &amp; Sample Information'!M181="x"),'Test &amp; Sample Information'!H181,"")</f>
      </c>
      <c r="G180" s="212">
        <f>IF(OR('Test &amp; Sample Information'!K181="x",'Test &amp; Sample Information'!M181="x"),'Test &amp; Sample Information'!J181,"")</f>
      </c>
      <c r="H180" s="216"/>
      <c r="I180" s="214"/>
      <c r="J180" s="214"/>
      <c r="K180" s="223"/>
      <c r="L180" s="220"/>
      <c r="M180" s="214"/>
      <c r="N180" s="214"/>
      <c r="O180" s="215"/>
      <c r="P180" s="239"/>
      <c r="Q180" s="239"/>
      <c r="R180" s="239"/>
      <c r="S180" s="240"/>
    </row>
    <row r="181" spans="1:19" s="235" customFormat="1" ht="15" customHeight="1">
      <c r="A181" s="238">
        <f>IF('Test &amp; Sample Information'!K182="x",'Test &amp; Sample Information'!K182,"")</f>
      </c>
      <c r="B181" s="238">
        <f>IF('Test &amp; Sample Information'!M182="x",'Test &amp; Sample Information'!M182,"")</f>
      </c>
      <c r="C181" s="212">
        <f>IF(OR('Test &amp; Sample Information'!K182="x",'Test &amp; Sample Information'!M182="x"),'Test &amp; Sample Information'!K182,"")</f>
      </c>
      <c r="D181" s="212">
        <f>IF(OR('Test &amp; Sample Information'!K182="x",'Test &amp; Sample Information'!M182="x"),'Test &amp; Sample Information'!B182,"")</f>
      </c>
      <c r="E181" s="212">
        <f>IF(OR('Test &amp; Sample Information'!K182="x",'Test &amp; Sample Information'!M182="x"),'Test &amp; Sample Information'!D182,"")</f>
      </c>
      <c r="F181" s="212">
        <f>IF(OR('Test &amp; Sample Information'!K182="x",'Test &amp; Sample Information'!M182="x"),'Test &amp; Sample Information'!H182,"")</f>
      </c>
      <c r="G181" s="212">
        <f>IF(OR('Test &amp; Sample Information'!K182="x",'Test &amp; Sample Information'!M182="x"),'Test &amp; Sample Information'!J182,"")</f>
      </c>
      <c r="H181" s="216"/>
      <c r="I181" s="214"/>
      <c r="J181" s="214"/>
      <c r="K181" s="223"/>
      <c r="L181" s="220"/>
      <c r="M181" s="214"/>
      <c r="N181" s="214"/>
      <c r="O181" s="215"/>
      <c r="P181" s="239"/>
      <c r="Q181" s="239"/>
      <c r="R181" s="239"/>
      <c r="S181" s="240"/>
    </row>
    <row r="182" spans="1:19" s="235" customFormat="1" ht="15" customHeight="1">
      <c r="A182" s="238">
        <f>IF('Test &amp; Sample Information'!K183="x",'Test &amp; Sample Information'!K183,"")</f>
      </c>
      <c r="B182" s="238">
        <f>IF('Test &amp; Sample Information'!M183="x",'Test &amp; Sample Information'!M183,"")</f>
      </c>
      <c r="C182" s="212">
        <f>IF(OR('Test &amp; Sample Information'!K183="x",'Test &amp; Sample Information'!M183="x"),'Test &amp; Sample Information'!K183,"")</f>
      </c>
      <c r="D182" s="212">
        <f>IF(OR('Test &amp; Sample Information'!K183="x",'Test &amp; Sample Information'!M183="x"),'Test &amp; Sample Information'!B183,"")</f>
      </c>
      <c r="E182" s="212">
        <f>IF(OR('Test &amp; Sample Information'!K183="x",'Test &amp; Sample Information'!M183="x"),'Test &amp; Sample Information'!D183,"")</f>
      </c>
      <c r="F182" s="212">
        <f>IF(OR('Test &amp; Sample Information'!K183="x",'Test &amp; Sample Information'!M183="x"),'Test &amp; Sample Information'!H183,"")</f>
      </c>
      <c r="G182" s="212">
        <f>IF(OR('Test &amp; Sample Information'!K183="x",'Test &amp; Sample Information'!M183="x"),'Test &amp; Sample Information'!J183,"")</f>
      </c>
      <c r="H182" s="216"/>
      <c r="I182" s="214"/>
      <c r="J182" s="214"/>
      <c r="K182" s="223"/>
      <c r="L182" s="220"/>
      <c r="M182" s="214"/>
      <c r="N182" s="214"/>
      <c r="O182" s="215"/>
      <c r="P182" s="239"/>
      <c r="Q182" s="239"/>
      <c r="R182" s="239"/>
      <c r="S182" s="240"/>
    </row>
    <row r="183" spans="1:19" s="235" customFormat="1" ht="15" customHeight="1">
      <c r="A183" s="238">
        <f>IF('Test &amp; Sample Information'!K184="x",'Test &amp; Sample Information'!K184,"")</f>
      </c>
      <c r="B183" s="238">
        <f>IF('Test &amp; Sample Information'!M184="x",'Test &amp; Sample Information'!M184,"")</f>
      </c>
      <c r="C183" s="212">
        <f>IF(OR('Test &amp; Sample Information'!K184="x",'Test &amp; Sample Information'!M184="x"),'Test &amp; Sample Information'!K184,"")</f>
      </c>
      <c r="D183" s="212">
        <f>IF(OR('Test &amp; Sample Information'!K184="x",'Test &amp; Sample Information'!M184="x"),'Test &amp; Sample Information'!B184,"")</f>
      </c>
      <c r="E183" s="212">
        <f>IF(OR('Test &amp; Sample Information'!K184="x",'Test &amp; Sample Information'!M184="x"),'Test &amp; Sample Information'!D184,"")</f>
      </c>
      <c r="F183" s="212">
        <f>IF(OR('Test &amp; Sample Information'!K184="x",'Test &amp; Sample Information'!M184="x"),'Test &amp; Sample Information'!H184,"")</f>
      </c>
      <c r="G183" s="212">
        <f>IF(OR('Test &amp; Sample Information'!K184="x",'Test &amp; Sample Information'!M184="x"),'Test &amp; Sample Information'!J184,"")</f>
      </c>
      <c r="H183" s="216"/>
      <c r="I183" s="214"/>
      <c r="J183" s="214"/>
      <c r="K183" s="223"/>
      <c r="L183" s="220"/>
      <c r="M183" s="214"/>
      <c r="N183" s="214"/>
      <c r="O183" s="215"/>
      <c r="P183" s="239"/>
      <c r="Q183" s="239"/>
      <c r="R183" s="239"/>
      <c r="S183" s="240"/>
    </row>
    <row r="184" spans="1:19" s="235" customFormat="1" ht="15" customHeight="1">
      <c r="A184" s="238">
        <f>IF('Test &amp; Sample Information'!K185="x",'Test &amp; Sample Information'!K185,"")</f>
      </c>
      <c r="B184" s="238">
        <f>IF('Test &amp; Sample Information'!M185="x",'Test &amp; Sample Information'!M185,"")</f>
      </c>
      <c r="C184" s="212">
        <f>IF(OR('Test &amp; Sample Information'!K185="x",'Test &amp; Sample Information'!M185="x"),'Test &amp; Sample Information'!K185,"")</f>
      </c>
      <c r="D184" s="212">
        <f>IF(OR('Test &amp; Sample Information'!K185="x",'Test &amp; Sample Information'!M185="x"),'Test &amp; Sample Information'!B185,"")</f>
      </c>
      <c r="E184" s="212">
        <f>IF(OR('Test &amp; Sample Information'!K185="x",'Test &amp; Sample Information'!M185="x"),'Test &amp; Sample Information'!D185,"")</f>
      </c>
      <c r="F184" s="212">
        <f>IF(OR('Test &amp; Sample Information'!K185="x",'Test &amp; Sample Information'!M185="x"),'Test &amp; Sample Information'!H185,"")</f>
      </c>
      <c r="G184" s="212">
        <f>IF(OR('Test &amp; Sample Information'!K185="x",'Test &amp; Sample Information'!M185="x"),'Test &amp; Sample Information'!J185,"")</f>
      </c>
      <c r="H184" s="216"/>
      <c r="I184" s="214"/>
      <c r="J184" s="214"/>
      <c r="K184" s="223"/>
      <c r="L184" s="220"/>
      <c r="M184" s="214"/>
      <c r="N184" s="214"/>
      <c r="O184" s="215"/>
      <c r="P184" s="239"/>
      <c r="Q184" s="239"/>
      <c r="R184" s="239"/>
      <c r="S184" s="240"/>
    </row>
    <row r="185" spans="1:19" s="235" customFormat="1" ht="15" customHeight="1">
      <c r="A185" s="238">
        <f>IF('Test &amp; Sample Information'!K186="x",'Test &amp; Sample Information'!K186,"")</f>
      </c>
      <c r="B185" s="238">
        <f>IF('Test &amp; Sample Information'!M186="x",'Test &amp; Sample Information'!M186,"")</f>
      </c>
      <c r="C185" s="212">
        <f>IF(OR('Test &amp; Sample Information'!K186="x",'Test &amp; Sample Information'!M186="x"),'Test &amp; Sample Information'!K186,"")</f>
      </c>
      <c r="D185" s="212">
        <f>IF(OR('Test &amp; Sample Information'!K186="x",'Test &amp; Sample Information'!M186="x"),'Test &amp; Sample Information'!B186,"")</f>
      </c>
      <c r="E185" s="212">
        <f>IF(OR('Test &amp; Sample Information'!K186="x",'Test &amp; Sample Information'!M186="x"),'Test &amp; Sample Information'!D186,"")</f>
      </c>
      <c r="F185" s="212">
        <f>IF(OR('Test &amp; Sample Information'!K186="x",'Test &amp; Sample Information'!M186="x"),'Test &amp; Sample Information'!H186,"")</f>
      </c>
      <c r="G185" s="212">
        <f>IF(OR('Test &amp; Sample Information'!K186="x",'Test &amp; Sample Information'!M186="x"),'Test &amp; Sample Information'!J186,"")</f>
      </c>
      <c r="H185" s="216"/>
      <c r="I185" s="214"/>
      <c r="J185" s="214"/>
      <c r="K185" s="223"/>
      <c r="L185" s="220"/>
      <c r="M185" s="214"/>
      <c r="N185" s="214"/>
      <c r="O185" s="215"/>
      <c r="P185" s="239"/>
      <c r="Q185" s="239"/>
      <c r="R185" s="239"/>
      <c r="S185" s="240"/>
    </row>
    <row r="186" spans="1:19" s="235" customFormat="1" ht="15" customHeight="1">
      <c r="A186" s="238">
        <f>IF('Test &amp; Sample Information'!K187="x",'Test &amp; Sample Information'!K187,"")</f>
      </c>
      <c r="B186" s="238">
        <f>IF('Test &amp; Sample Information'!M187="x",'Test &amp; Sample Information'!M187,"")</f>
      </c>
      <c r="C186" s="212">
        <f>IF(OR('Test &amp; Sample Information'!K187="x",'Test &amp; Sample Information'!M187="x"),'Test &amp; Sample Information'!K187,"")</f>
      </c>
      <c r="D186" s="212">
        <f>IF(OR('Test &amp; Sample Information'!K187="x",'Test &amp; Sample Information'!M187="x"),'Test &amp; Sample Information'!B187,"")</f>
      </c>
      <c r="E186" s="212">
        <f>IF(OR('Test &amp; Sample Information'!K187="x",'Test &amp; Sample Information'!M187="x"),'Test &amp; Sample Information'!D187,"")</f>
      </c>
      <c r="F186" s="212">
        <f>IF(OR('Test &amp; Sample Information'!K187="x",'Test &amp; Sample Information'!M187="x"),'Test &amp; Sample Information'!H187,"")</f>
      </c>
      <c r="G186" s="212">
        <f>IF(OR('Test &amp; Sample Information'!K187="x",'Test &amp; Sample Information'!M187="x"),'Test &amp; Sample Information'!J187,"")</f>
      </c>
      <c r="H186" s="216"/>
      <c r="I186" s="214"/>
      <c r="J186" s="214"/>
      <c r="K186" s="223"/>
      <c r="L186" s="220"/>
      <c r="M186" s="214"/>
      <c r="N186" s="214"/>
      <c r="O186" s="215"/>
      <c r="P186" s="239"/>
      <c r="Q186" s="239"/>
      <c r="R186" s="239"/>
      <c r="S186" s="240"/>
    </row>
    <row r="187" spans="1:19" s="235" customFormat="1" ht="15" customHeight="1">
      <c r="A187" s="238">
        <f>IF('Test &amp; Sample Information'!K188="x",'Test &amp; Sample Information'!K188,"")</f>
      </c>
      <c r="B187" s="238">
        <f>IF('Test &amp; Sample Information'!M188="x",'Test &amp; Sample Information'!M188,"")</f>
      </c>
      <c r="C187" s="212">
        <f>IF(OR('Test &amp; Sample Information'!K188="x",'Test &amp; Sample Information'!M188="x"),'Test &amp; Sample Information'!K188,"")</f>
      </c>
      <c r="D187" s="212">
        <f>IF(OR('Test &amp; Sample Information'!K188="x",'Test &amp; Sample Information'!M188="x"),'Test &amp; Sample Information'!B188,"")</f>
      </c>
      <c r="E187" s="212">
        <f>IF(OR('Test &amp; Sample Information'!K188="x",'Test &amp; Sample Information'!M188="x"),'Test &amp; Sample Information'!D188,"")</f>
      </c>
      <c r="F187" s="212">
        <f>IF(OR('Test &amp; Sample Information'!K188="x",'Test &amp; Sample Information'!M188="x"),'Test &amp; Sample Information'!H188,"")</f>
      </c>
      <c r="G187" s="212">
        <f>IF(OR('Test &amp; Sample Information'!K188="x",'Test &amp; Sample Information'!M188="x"),'Test &amp; Sample Information'!J188,"")</f>
      </c>
      <c r="H187" s="216"/>
      <c r="I187" s="214"/>
      <c r="J187" s="214"/>
      <c r="K187" s="223"/>
      <c r="L187" s="220"/>
      <c r="M187" s="214"/>
      <c r="N187" s="214"/>
      <c r="O187" s="215"/>
      <c r="P187" s="239"/>
      <c r="Q187" s="239"/>
      <c r="R187" s="239"/>
      <c r="S187" s="240"/>
    </row>
    <row r="188" spans="1:19" s="235" customFormat="1" ht="15" customHeight="1">
      <c r="A188" s="238">
        <f>IF('Test &amp; Sample Information'!K189="x",'Test &amp; Sample Information'!K189,"")</f>
      </c>
      <c r="B188" s="238">
        <f>IF('Test &amp; Sample Information'!M189="x",'Test &amp; Sample Information'!M189,"")</f>
      </c>
      <c r="C188" s="212">
        <f>IF(OR('Test &amp; Sample Information'!K189="x",'Test &amp; Sample Information'!M189="x"),'Test &amp; Sample Information'!K189,"")</f>
      </c>
      <c r="D188" s="212">
        <f>IF(OR('Test &amp; Sample Information'!K189="x",'Test &amp; Sample Information'!M189="x"),'Test &amp; Sample Information'!B189,"")</f>
      </c>
      <c r="E188" s="212">
        <f>IF(OR('Test &amp; Sample Information'!K189="x",'Test &amp; Sample Information'!M189="x"),'Test &amp; Sample Information'!D189,"")</f>
      </c>
      <c r="F188" s="212">
        <f>IF(OR('Test &amp; Sample Information'!K189="x",'Test &amp; Sample Information'!M189="x"),'Test &amp; Sample Information'!H189,"")</f>
      </c>
      <c r="G188" s="212">
        <f>IF(OR('Test &amp; Sample Information'!K189="x",'Test &amp; Sample Information'!M189="x"),'Test &amp; Sample Information'!J189,"")</f>
      </c>
      <c r="H188" s="216"/>
      <c r="I188" s="214"/>
      <c r="J188" s="214"/>
      <c r="K188" s="223"/>
      <c r="L188" s="220"/>
      <c r="M188" s="214"/>
      <c r="N188" s="214"/>
      <c r="O188" s="215"/>
      <c r="P188" s="239"/>
      <c r="Q188" s="239"/>
      <c r="R188" s="239"/>
      <c r="S188" s="240"/>
    </row>
    <row r="189" spans="1:19" s="235" customFormat="1" ht="15" customHeight="1">
      <c r="A189" s="238">
        <f>IF('Test &amp; Sample Information'!K190="x",'Test &amp; Sample Information'!K190,"")</f>
      </c>
      <c r="B189" s="238">
        <f>IF('Test &amp; Sample Information'!M190="x",'Test &amp; Sample Information'!M190,"")</f>
      </c>
      <c r="C189" s="212">
        <f>IF(OR('Test &amp; Sample Information'!K190="x",'Test &amp; Sample Information'!M190="x"),'Test &amp; Sample Information'!K190,"")</f>
      </c>
      <c r="D189" s="212">
        <f>IF(OR('Test &amp; Sample Information'!K190="x",'Test &amp; Sample Information'!M190="x"),'Test &amp; Sample Information'!B190,"")</f>
      </c>
      <c r="E189" s="212">
        <f>IF(OR('Test &amp; Sample Information'!K190="x",'Test &amp; Sample Information'!M190="x"),'Test &amp; Sample Information'!D190,"")</f>
      </c>
      <c r="F189" s="212">
        <f>IF(OR('Test &amp; Sample Information'!K190="x",'Test &amp; Sample Information'!M190="x"),'Test &amp; Sample Information'!H190,"")</f>
      </c>
      <c r="G189" s="212">
        <f>IF(OR('Test &amp; Sample Information'!K190="x",'Test &amp; Sample Information'!M190="x"),'Test &amp; Sample Information'!J190,"")</f>
      </c>
      <c r="H189" s="216"/>
      <c r="I189" s="214"/>
      <c r="J189" s="214"/>
      <c r="K189" s="223"/>
      <c r="L189" s="220"/>
      <c r="M189" s="214"/>
      <c r="N189" s="214"/>
      <c r="O189" s="215"/>
      <c r="P189" s="239"/>
      <c r="Q189" s="239"/>
      <c r="R189" s="239"/>
      <c r="S189" s="240"/>
    </row>
    <row r="190" spans="1:19" s="235" customFormat="1" ht="15" customHeight="1">
      <c r="A190" s="238">
        <f>IF('Test &amp; Sample Information'!K191="x",'Test &amp; Sample Information'!K191,"")</f>
      </c>
      <c r="B190" s="238">
        <f>IF('Test &amp; Sample Information'!M191="x",'Test &amp; Sample Information'!M191,"")</f>
      </c>
      <c r="C190" s="212">
        <f>IF(OR('Test &amp; Sample Information'!K191="x",'Test &amp; Sample Information'!M191="x"),'Test &amp; Sample Information'!K191,"")</f>
      </c>
      <c r="D190" s="212">
        <f>IF(OR('Test &amp; Sample Information'!K191="x",'Test &amp; Sample Information'!M191="x"),'Test &amp; Sample Information'!B191,"")</f>
      </c>
      <c r="E190" s="212">
        <f>IF(OR('Test &amp; Sample Information'!K191="x",'Test &amp; Sample Information'!M191="x"),'Test &amp; Sample Information'!D191,"")</f>
      </c>
      <c r="F190" s="212">
        <f>IF(OR('Test &amp; Sample Information'!K191="x",'Test &amp; Sample Information'!M191="x"),'Test &amp; Sample Information'!H191,"")</f>
      </c>
      <c r="G190" s="212">
        <f>IF(OR('Test &amp; Sample Information'!K191="x",'Test &amp; Sample Information'!M191="x"),'Test &amp; Sample Information'!J191,"")</f>
      </c>
      <c r="H190" s="216"/>
      <c r="I190" s="214"/>
      <c r="J190" s="214"/>
      <c r="K190" s="223"/>
      <c r="L190" s="220"/>
      <c r="M190" s="214"/>
      <c r="N190" s="214"/>
      <c r="O190" s="215"/>
      <c r="P190" s="239"/>
      <c r="Q190" s="239"/>
      <c r="R190" s="239"/>
      <c r="S190" s="240"/>
    </row>
    <row r="191" spans="1:19" s="235" customFormat="1" ht="15" customHeight="1">
      <c r="A191" s="238">
        <f>IF('Test &amp; Sample Information'!K192="x",'Test &amp; Sample Information'!K192,"")</f>
      </c>
      <c r="B191" s="238">
        <f>IF('Test &amp; Sample Information'!M192="x",'Test &amp; Sample Information'!M192,"")</f>
      </c>
      <c r="C191" s="212">
        <f>IF(OR('Test &amp; Sample Information'!K192="x",'Test &amp; Sample Information'!M192="x"),'Test &amp; Sample Information'!K192,"")</f>
      </c>
      <c r="D191" s="212">
        <f>IF(OR('Test &amp; Sample Information'!K192="x",'Test &amp; Sample Information'!M192="x"),'Test &amp; Sample Information'!B192,"")</f>
      </c>
      <c r="E191" s="212">
        <f>IF(OR('Test &amp; Sample Information'!K192="x",'Test &amp; Sample Information'!M192="x"),'Test &amp; Sample Information'!D192,"")</f>
      </c>
      <c r="F191" s="212">
        <f>IF(OR('Test &amp; Sample Information'!K192="x",'Test &amp; Sample Information'!M192="x"),'Test &amp; Sample Information'!H192,"")</f>
      </c>
      <c r="G191" s="212">
        <f>IF(OR('Test &amp; Sample Information'!K192="x",'Test &amp; Sample Information'!M192="x"),'Test &amp; Sample Information'!J192,"")</f>
      </c>
      <c r="H191" s="216"/>
      <c r="I191" s="214"/>
      <c r="J191" s="214"/>
      <c r="K191" s="223"/>
      <c r="L191" s="220"/>
      <c r="M191" s="214"/>
      <c r="N191" s="214"/>
      <c r="O191" s="215"/>
      <c r="P191" s="239"/>
      <c r="Q191" s="239"/>
      <c r="R191" s="239"/>
      <c r="S191" s="240"/>
    </row>
    <row r="192" spans="1:19" s="235" customFormat="1" ht="15" customHeight="1">
      <c r="A192" s="238">
        <f>IF('Test &amp; Sample Information'!K193="x",'Test &amp; Sample Information'!K193,"")</f>
      </c>
      <c r="B192" s="238">
        <f>IF('Test &amp; Sample Information'!M193="x",'Test &amp; Sample Information'!M193,"")</f>
      </c>
      <c r="C192" s="212">
        <f>IF(OR('Test &amp; Sample Information'!K193="x",'Test &amp; Sample Information'!M193="x"),'Test &amp; Sample Information'!K193,"")</f>
      </c>
      <c r="D192" s="212">
        <f>IF(OR('Test &amp; Sample Information'!K193="x",'Test &amp; Sample Information'!M193="x"),'Test &amp; Sample Information'!B193,"")</f>
      </c>
      <c r="E192" s="212">
        <f>IF(OR('Test &amp; Sample Information'!K193="x",'Test &amp; Sample Information'!M193="x"),'Test &amp; Sample Information'!D193,"")</f>
      </c>
      <c r="F192" s="212">
        <f>IF(OR('Test &amp; Sample Information'!K193="x",'Test &amp; Sample Information'!M193="x"),'Test &amp; Sample Information'!H193,"")</f>
      </c>
      <c r="G192" s="212">
        <f>IF(OR('Test &amp; Sample Information'!K193="x",'Test &amp; Sample Information'!M193="x"),'Test &amp; Sample Information'!J193,"")</f>
      </c>
      <c r="H192" s="216"/>
      <c r="I192" s="214"/>
      <c r="J192" s="214"/>
      <c r="K192" s="223"/>
      <c r="L192" s="220"/>
      <c r="M192" s="214"/>
      <c r="N192" s="214"/>
      <c r="O192" s="215"/>
      <c r="P192" s="239"/>
      <c r="Q192" s="239"/>
      <c r="R192" s="239"/>
      <c r="S192" s="240"/>
    </row>
    <row r="193" spans="1:19" s="235" customFormat="1" ht="15" customHeight="1">
      <c r="A193" s="238">
        <f>IF('Test &amp; Sample Information'!K194="x",'Test &amp; Sample Information'!K194,"")</f>
      </c>
      <c r="B193" s="238">
        <f>IF('Test &amp; Sample Information'!M194="x",'Test &amp; Sample Information'!M194,"")</f>
      </c>
      <c r="C193" s="212">
        <f>IF(OR('Test &amp; Sample Information'!K194="x",'Test &amp; Sample Information'!M194="x"),'Test &amp; Sample Information'!K194,"")</f>
      </c>
      <c r="D193" s="212">
        <f>IF(OR('Test &amp; Sample Information'!K194="x",'Test &amp; Sample Information'!M194="x"),'Test &amp; Sample Information'!B194,"")</f>
      </c>
      <c r="E193" s="212">
        <f>IF(OR('Test &amp; Sample Information'!K194="x",'Test &amp; Sample Information'!M194="x"),'Test &amp; Sample Information'!D194,"")</f>
      </c>
      <c r="F193" s="212">
        <f>IF(OR('Test &amp; Sample Information'!K194="x",'Test &amp; Sample Information'!M194="x"),'Test &amp; Sample Information'!H194,"")</f>
      </c>
      <c r="G193" s="212">
        <f>IF(OR('Test &amp; Sample Information'!K194="x",'Test &amp; Sample Information'!M194="x"),'Test &amp; Sample Information'!J194,"")</f>
      </c>
      <c r="H193" s="216"/>
      <c r="I193" s="214"/>
      <c r="J193" s="214"/>
      <c r="K193" s="223"/>
      <c r="L193" s="220"/>
      <c r="M193" s="214"/>
      <c r="N193" s="214"/>
      <c r="O193" s="215"/>
      <c r="P193" s="239"/>
      <c r="Q193" s="239"/>
      <c r="R193" s="239"/>
      <c r="S193" s="240"/>
    </row>
    <row r="194" spans="1:19" s="235" customFormat="1" ht="15" customHeight="1">
      <c r="A194" s="238">
        <f>IF('Test &amp; Sample Information'!K195="x",'Test &amp; Sample Information'!K195,"")</f>
      </c>
      <c r="B194" s="238">
        <f>IF('Test &amp; Sample Information'!M195="x",'Test &amp; Sample Information'!M195,"")</f>
      </c>
      <c r="C194" s="212">
        <f>IF(OR('Test &amp; Sample Information'!K195="x",'Test &amp; Sample Information'!M195="x"),'Test &amp; Sample Information'!K195,"")</f>
      </c>
      <c r="D194" s="212">
        <f>IF(OR('Test &amp; Sample Information'!K195="x",'Test &amp; Sample Information'!M195="x"),'Test &amp; Sample Information'!B195,"")</f>
      </c>
      <c r="E194" s="212">
        <f>IF(OR('Test &amp; Sample Information'!K195="x",'Test &amp; Sample Information'!M195="x"),'Test &amp; Sample Information'!D195,"")</f>
      </c>
      <c r="F194" s="212">
        <f>IF(OR('Test &amp; Sample Information'!K195="x",'Test &amp; Sample Information'!M195="x"),'Test &amp; Sample Information'!H195,"")</f>
      </c>
      <c r="G194" s="212">
        <f>IF(OR('Test &amp; Sample Information'!K195="x",'Test &amp; Sample Information'!M195="x"),'Test &amp; Sample Information'!J195,"")</f>
      </c>
      <c r="H194" s="216"/>
      <c r="I194" s="214"/>
      <c r="J194" s="214"/>
      <c r="K194" s="223"/>
      <c r="L194" s="220"/>
      <c r="M194" s="214"/>
      <c r="N194" s="214"/>
      <c r="O194" s="215"/>
      <c r="P194" s="239"/>
      <c r="Q194" s="239"/>
      <c r="R194" s="239"/>
      <c r="S194" s="240"/>
    </row>
    <row r="195" spans="1:19" s="235" customFormat="1" ht="15" customHeight="1">
      <c r="A195" s="238">
        <f>IF('Test &amp; Sample Information'!K196="x",'Test &amp; Sample Information'!K196,"")</f>
      </c>
      <c r="B195" s="238">
        <f>IF('Test &amp; Sample Information'!M196="x",'Test &amp; Sample Information'!M196,"")</f>
      </c>
      <c r="C195" s="212">
        <f>IF(OR('Test &amp; Sample Information'!K196="x",'Test &amp; Sample Information'!M196="x"),'Test &amp; Sample Information'!K196,"")</f>
      </c>
      <c r="D195" s="212">
        <f>IF(OR('Test &amp; Sample Information'!K196="x",'Test &amp; Sample Information'!M196="x"),'Test &amp; Sample Information'!B196,"")</f>
      </c>
      <c r="E195" s="212">
        <f>IF(OR('Test &amp; Sample Information'!K196="x",'Test &amp; Sample Information'!M196="x"),'Test &amp; Sample Information'!D196,"")</f>
      </c>
      <c r="F195" s="212">
        <f>IF(OR('Test &amp; Sample Information'!K196="x",'Test &amp; Sample Information'!M196="x"),'Test &amp; Sample Information'!H196,"")</f>
      </c>
      <c r="G195" s="212">
        <f>IF(OR('Test &amp; Sample Information'!K196="x",'Test &amp; Sample Information'!M196="x"),'Test &amp; Sample Information'!J196,"")</f>
      </c>
      <c r="H195" s="216"/>
      <c r="I195" s="214"/>
      <c r="J195" s="214"/>
      <c r="K195" s="223"/>
      <c r="L195" s="220"/>
      <c r="M195" s="214"/>
      <c r="N195" s="214"/>
      <c r="O195" s="215"/>
      <c r="P195" s="239"/>
      <c r="Q195" s="239"/>
      <c r="R195" s="239"/>
      <c r="S195" s="240"/>
    </row>
    <row r="196" spans="1:19" s="235" customFormat="1" ht="15" customHeight="1">
      <c r="A196" s="238">
        <f>IF('Test &amp; Sample Information'!K197="x",'Test &amp; Sample Information'!K197,"")</f>
      </c>
      <c r="B196" s="238">
        <f>IF('Test &amp; Sample Information'!M197="x",'Test &amp; Sample Information'!M197,"")</f>
      </c>
      <c r="C196" s="212">
        <f>IF(OR('Test &amp; Sample Information'!K197="x",'Test &amp; Sample Information'!M197="x"),'Test &amp; Sample Information'!K197,"")</f>
      </c>
      <c r="D196" s="212">
        <f>IF(OR('Test &amp; Sample Information'!K197="x",'Test &amp; Sample Information'!M197="x"),'Test &amp; Sample Information'!B197,"")</f>
      </c>
      <c r="E196" s="212">
        <f>IF(OR('Test &amp; Sample Information'!K197="x",'Test &amp; Sample Information'!M197="x"),'Test &amp; Sample Information'!D197,"")</f>
      </c>
      <c r="F196" s="212">
        <f>IF(OR('Test &amp; Sample Information'!K197="x",'Test &amp; Sample Information'!M197="x"),'Test &amp; Sample Information'!H197,"")</f>
      </c>
      <c r="G196" s="212">
        <f>IF(OR('Test &amp; Sample Information'!K197="x",'Test &amp; Sample Information'!M197="x"),'Test &amp; Sample Information'!J197,"")</f>
      </c>
      <c r="H196" s="216"/>
      <c r="I196" s="214"/>
      <c r="J196" s="214"/>
      <c r="K196" s="223"/>
      <c r="L196" s="220"/>
      <c r="M196" s="214"/>
      <c r="N196" s="214"/>
      <c r="O196" s="215"/>
      <c r="P196" s="239"/>
      <c r="Q196" s="239"/>
      <c r="R196" s="239"/>
      <c r="S196" s="240"/>
    </row>
    <row r="197" spans="1:19" s="235" customFormat="1" ht="15" customHeight="1">
      <c r="A197" s="238">
        <f>IF('Test &amp; Sample Information'!K198="x",'Test &amp; Sample Information'!K198,"")</f>
      </c>
      <c r="B197" s="238">
        <f>IF('Test &amp; Sample Information'!M198="x",'Test &amp; Sample Information'!M198,"")</f>
      </c>
      <c r="C197" s="212">
        <f>IF(OR('Test &amp; Sample Information'!K198="x",'Test &amp; Sample Information'!M198="x"),'Test &amp; Sample Information'!K198,"")</f>
      </c>
      <c r="D197" s="212">
        <f>IF(OR('Test &amp; Sample Information'!K198="x",'Test &amp; Sample Information'!M198="x"),'Test &amp; Sample Information'!B198,"")</f>
      </c>
      <c r="E197" s="212">
        <f>IF(OR('Test &amp; Sample Information'!K198="x",'Test &amp; Sample Information'!M198="x"),'Test &amp; Sample Information'!D198,"")</f>
      </c>
      <c r="F197" s="212">
        <f>IF(OR('Test &amp; Sample Information'!K198="x",'Test &amp; Sample Information'!M198="x"),'Test &amp; Sample Information'!H198,"")</f>
      </c>
      <c r="G197" s="212">
        <f>IF(OR('Test &amp; Sample Information'!K198="x",'Test &amp; Sample Information'!M198="x"),'Test &amp; Sample Information'!J198,"")</f>
      </c>
      <c r="H197" s="216"/>
      <c r="I197" s="214"/>
      <c r="J197" s="214"/>
      <c r="K197" s="223"/>
      <c r="L197" s="220"/>
      <c r="M197" s="214"/>
      <c r="N197" s="214"/>
      <c r="O197" s="215"/>
      <c r="P197" s="239"/>
      <c r="Q197" s="239"/>
      <c r="R197" s="239"/>
      <c r="S197" s="240"/>
    </row>
    <row r="198" spans="1:19" s="235" customFormat="1" ht="15" customHeight="1">
      <c r="A198" s="238">
        <f>IF('Test &amp; Sample Information'!K199="x",'Test &amp; Sample Information'!K199,"")</f>
      </c>
      <c r="B198" s="238">
        <f>IF('Test &amp; Sample Information'!M199="x",'Test &amp; Sample Information'!M199,"")</f>
      </c>
      <c r="C198" s="212">
        <f>IF(OR('Test &amp; Sample Information'!K199="x",'Test &amp; Sample Information'!M199="x"),'Test &amp; Sample Information'!K199,"")</f>
      </c>
      <c r="D198" s="212">
        <f>IF(OR('Test &amp; Sample Information'!K199="x",'Test &amp; Sample Information'!M199="x"),'Test &amp; Sample Information'!B199,"")</f>
      </c>
      <c r="E198" s="212">
        <f>IF(OR('Test &amp; Sample Information'!K199="x",'Test &amp; Sample Information'!M199="x"),'Test &amp; Sample Information'!D199,"")</f>
      </c>
      <c r="F198" s="212">
        <f>IF(OR('Test &amp; Sample Information'!K199="x",'Test &amp; Sample Information'!M199="x"),'Test &amp; Sample Information'!H199,"")</f>
      </c>
      <c r="G198" s="212">
        <f>IF(OR('Test &amp; Sample Information'!K199="x",'Test &amp; Sample Information'!M199="x"),'Test &amp; Sample Information'!J199,"")</f>
      </c>
      <c r="H198" s="216"/>
      <c r="I198" s="214"/>
      <c r="J198" s="214"/>
      <c r="K198" s="223"/>
      <c r="L198" s="220"/>
      <c r="M198" s="214"/>
      <c r="N198" s="214"/>
      <c r="O198" s="215"/>
      <c r="P198" s="239"/>
      <c r="Q198" s="239"/>
      <c r="R198" s="239"/>
      <c r="S198" s="240"/>
    </row>
    <row r="199" spans="1:19" s="235" customFormat="1" ht="15" customHeight="1">
      <c r="A199" s="238">
        <f>IF('Test &amp; Sample Information'!K200="x",'Test &amp; Sample Information'!K200,"")</f>
      </c>
      <c r="B199" s="238">
        <f>IF('Test &amp; Sample Information'!M200="x",'Test &amp; Sample Information'!M200,"")</f>
      </c>
      <c r="C199" s="212">
        <f>IF(OR('Test &amp; Sample Information'!K200="x",'Test &amp; Sample Information'!M200="x"),'Test &amp; Sample Information'!K200,"")</f>
      </c>
      <c r="D199" s="212">
        <f>IF(OR('Test &amp; Sample Information'!K200="x",'Test &amp; Sample Information'!M200="x"),'Test &amp; Sample Information'!B200,"")</f>
      </c>
      <c r="E199" s="212">
        <f>IF(OR('Test &amp; Sample Information'!K200="x",'Test &amp; Sample Information'!M200="x"),'Test &amp; Sample Information'!D200,"")</f>
      </c>
      <c r="F199" s="212">
        <f>IF(OR('Test &amp; Sample Information'!K200="x",'Test &amp; Sample Information'!M200="x"),'Test &amp; Sample Information'!H200,"")</f>
      </c>
      <c r="G199" s="212">
        <f>IF(OR('Test &amp; Sample Information'!K200="x",'Test &amp; Sample Information'!M200="x"),'Test &amp; Sample Information'!J200,"")</f>
      </c>
      <c r="H199" s="216"/>
      <c r="I199" s="214"/>
      <c r="J199" s="214"/>
      <c r="K199" s="223"/>
      <c r="L199" s="220"/>
      <c r="M199" s="214"/>
      <c r="N199" s="214"/>
      <c r="O199" s="215"/>
      <c r="P199" s="239"/>
      <c r="Q199" s="239"/>
      <c r="R199" s="239"/>
      <c r="S199" s="240"/>
    </row>
    <row r="200" spans="1:19" s="235" customFormat="1" ht="15" customHeight="1">
      <c r="A200" s="238">
        <f>IF('Test &amp; Sample Information'!K201="x",'Test &amp; Sample Information'!K201,"")</f>
      </c>
      <c r="B200" s="238">
        <f>IF('Test &amp; Sample Information'!M201="x",'Test &amp; Sample Information'!M201,"")</f>
      </c>
      <c r="C200" s="212">
        <f>IF(OR('Test &amp; Sample Information'!K201="x",'Test &amp; Sample Information'!M201="x"),'Test &amp; Sample Information'!K201,"")</f>
      </c>
      <c r="D200" s="212">
        <f>IF(OR('Test &amp; Sample Information'!K201="x",'Test &amp; Sample Information'!M201="x"),'Test &amp; Sample Information'!B201,"")</f>
      </c>
      <c r="E200" s="212">
        <f>IF(OR('Test &amp; Sample Information'!K201="x",'Test &amp; Sample Information'!M201="x"),'Test &amp; Sample Information'!D201,"")</f>
      </c>
      <c r="F200" s="212">
        <f>IF(OR('Test &amp; Sample Information'!K201="x",'Test &amp; Sample Information'!M201="x"),'Test &amp; Sample Information'!H201,"")</f>
      </c>
      <c r="G200" s="212">
        <f>IF(OR('Test &amp; Sample Information'!K201="x",'Test &amp; Sample Information'!M201="x"),'Test &amp; Sample Information'!J201,"")</f>
      </c>
      <c r="H200" s="216"/>
      <c r="I200" s="214"/>
      <c r="J200" s="214"/>
      <c r="K200" s="223"/>
      <c r="L200" s="220"/>
      <c r="M200" s="214"/>
      <c r="N200" s="214"/>
      <c r="O200" s="215"/>
      <c r="P200" s="239"/>
      <c r="Q200" s="239"/>
      <c r="R200" s="239"/>
      <c r="S200" s="240"/>
    </row>
    <row r="201" spans="1:19" s="235" customFormat="1" ht="15" customHeight="1">
      <c r="A201" s="238">
        <f>IF('Test &amp; Sample Information'!K202="x",'Test &amp; Sample Information'!K202,"")</f>
      </c>
      <c r="B201" s="238">
        <f>IF('Test &amp; Sample Information'!M202="x",'Test &amp; Sample Information'!M202,"")</f>
      </c>
      <c r="C201" s="212">
        <f>IF(OR('Test &amp; Sample Information'!K202="x",'Test &amp; Sample Information'!M202="x"),'Test &amp; Sample Information'!K202,"")</f>
      </c>
      <c r="D201" s="212">
        <f>IF(OR('Test &amp; Sample Information'!K202="x",'Test &amp; Sample Information'!M202="x"),'Test &amp; Sample Information'!B202,"")</f>
      </c>
      <c r="E201" s="212">
        <f>IF(OR('Test &amp; Sample Information'!K202="x",'Test &amp; Sample Information'!M202="x"),'Test &amp; Sample Information'!D202,"")</f>
      </c>
      <c r="F201" s="212">
        <f>IF(OR('Test &amp; Sample Information'!K202="x",'Test &amp; Sample Information'!M202="x"),'Test &amp; Sample Information'!H202,"")</f>
      </c>
      <c r="G201" s="212">
        <f>IF(OR('Test &amp; Sample Information'!K202="x",'Test &amp; Sample Information'!M202="x"),'Test &amp; Sample Information'!J202,"")</f>
      </c>
      <c r="H201" s="216"/>
      <c r="I201" s="214"/>
      <c r="J201" s="214"/>
      <c r="K201" s="223"/>
      <c r="L201" s="220"/>
      <c r="M201" s="214"/>
      <c r="N201" s="214"/>
      <c r="O201" s="215"/>
      <c r="P201" s="239"/>
      <c r="Q201" s="239"/>
      <c r="R201" s="239"/>
      <c r="S201" s="240"/>
    </row>
    <row r="202" spans="1:19" s="235" customFormat="1" ht="15" customHeight="1">
      <c r="A202" s="238">
        <f>IF('Test &amp; Sample Information'!K203="x",'Test &amp; Sample Information'!K203,"")</f>
      </c>
      <c r="B202" s="238">
        <f>IF('Test &amp; Sample Information'!M203="x",'Test &amp; Sample Information'!M203,"")</f>
      </c>
      <c r="C202" s="212">
        <f>IF(OR('Test &amp; Sample Information'!K203="x",'Test &amp; Sample Information'!M203="x"),'Test &amp; Sample Information'!K203,"")</f>
      </c>
      <c r="D202" s="212">
        <f>IF(OR('Test &amp; Sample Information'!K203="x",'Test &amp; Sample Information'!M203="x"),'Test &amp; Sample Information'!B203,"")</f>
      </c>
      <c r="E202" s="212">
        <f>IF(OR('Test &amp; Sample Information'!K203="x",'Test &amp; Sample Information'!M203="x"),'Test &amp; Sample Information'!D203,"")</f>
      </c>
      <c r="F202" s="212">
        <f>IF(OR('Test &amp; Sample Information'!K203="x",'Test &amp; Sample Information'!M203="x"),'Test &amp; Sample Information'!H203,"")</f>
      </c>
      <c r="G202" s="212">
        <f>IF(OR('Test &amp; Sample Information'!K203="x",'Test &amp; Sample Information'!M203="x"),'Test &amp; Sample Information'!J203,"")</f>
      </c>
      <c r="H202" s="216"/>
      <c r="I202" s="214"/>
      <c r="J202" s="214"/>
      <c r="K202" s="223"/>
      <c r="L202" s="220"/>
      <c r="M202" s="214"/>
      <c r="N202" s="214"/>
      <c r="O202" s="215"/>
      <c r="P202" s="239"/>
      <c r="Q202" s="239"/>
      <c r="R202" s="239"/>
      <c r="S202" s="240"/>
    </row>
    <row r="203" spans="1:19" s="235" customFormat="1" ht="15" customHeight="1">
      <c r="A203" s="238">
        <f>IF('Test &amp; Sample Information'!K204="x",'Test &amp; Sample Information'!K204,"")</f>
      </c>
      <c r="B203" s="238">
        <f>IF('Test &amp; Sample Information'!M204="x",'Test &amp; Sample Information'!M204,"")</f>
      </c>
      <c r="C203" s="212">
        <f>IF(OR('Test &amp; Sample Information'!K204="x",'Test &amp; Sample Information'!M204="x"),'Test &amp; Sample Information'!K204,"")</f>
      </c>
      <c r="D203" s="212">
        <f>IF(OR('Test &amp; Sample Information'!K204="x",'Test &amp; Sample Information'!M204="x"),'Test &amp; Sample Information'!B204,"")</f>
      </c>
      <c r="E203" s="212">
        <f>IF(OR('Test &amp; Sample Information'!K204="x",'Test &amp; Sample Information'!M204="x"),'Test &amp; Sample Information'!D204,"")</f>
      </c>
      <c r="F203" s="212">
        <f>IF(OR('Test &amp; Sample Information'!K204="x",'Test &amp; Sample Information'!M204="x"),'Test &amp; Sample Information'!H204,"")</f>
      </c>
      <c r="G203" s="212">
        <f>IF(OR('Test &amp; Sample Information'!K204="x",'Test &amp; Sample Information'!M204="x"),'Test &amp; Sample Information'!J204,"")</f>
      </c>
      <c r="H203" s="216"/>
      <c r="I203" s="214"/>
      <c r="J203" s="214"/>
      <c r="K203" s="223"/>
      <c r="L203" s="220"/>
      <c r="M203" s="214"/>
      <c r="N203" s="214"/>
      <c r="O203" s="215"/>
      <c r="P203" s="239"/>
      <c r="Q203" s="239"/>
      <c r="R203" s="239"/>
      <c r="S203" s="240"/>
    </row>
    <row r="204" spans="1:19" s="235" customFormat="1" ht="15" customHeight="1">
      <c r="A204" s="238">
        <f>IF('Test &amp; Sample Information'!K205="x",'Test &amp; Sample Information'!K205,"")</f>
      </c>
      <c r="B204" s="238">
        <f>IF('Test &amp; Sample Information'!M205="x",'Test &amp; Sample Information'!M205,"")</f>
      </c>
      <c r="C204" s="212">
        <f>IF(OR('Test &amp; Sample Information'!K205="x",'Test &amp; Sample Information'!M205="x"),'Test &amp; Sample Information'!K205,"")</f>
      </c>
      <c r="D204" s="212">
        <f>IF(OR('Test &amp; Sample Information'!K205="x",'Test &amp; Sample Information'!M205="x"),'Test &amp; Sample Information'!B205,"")</f>
      </c>
      <c r="E204" s="212">
        <f>IF(OR('Test &amp; Sample Information'!K205="x",'Test &amp; Sample Information'!M205="x"),'Test &amp; Sample Information'!D205,"")</f>
      </c>
      <c r="F204" s="212">
        <f>IF(OR('Test &amp; Sample Information'!K205="x",'Test &amp; Sample Information'!M205="x"),'Test &amp; Sample Information'!H205,"")</f>
      </c>
      <c r="G204" s="212">
        <f>IF(OR('Test &amp; Sample Information'!K205="x",'Test &amp; Sample Information'!M205="x"),'Test &amp; Sample Information'!J205,"")</f>
      </c>
      <c r="H204" s="216"/>
      <c r="I204" s="214"/>
      <c r="J204" s="214"/>
      <c r="K204" s="223"/>
      <c r="L204" s="220"/>
      <c r="M204" s="214"/>
      <c r="N204" s="214"/>
      <c r="O204" s="215"/>
      <c r="P204" s="239"/>
      <c r="Q204" s="239"/>
      <c r="R204" s="239"/>
      <c r="S204" s="240"/>
    </row>
    <row r="205" spans="1:19" s="235" customFormat="1" ht="15" customHeight="1">
      <c r="A205" s="238">
        <f>IF('Test &amp; Sample Information'!K206="x",'Test &amp; Sample Information'!K206,"")</f>
      </c>
      <c r="B205" s="238">
        <f>IF('Test &amp; Sample Information'!M206="x",'Test &amp; Sample Information'!M206,"")</f>
      </c>
      <c r="C205" s="212">
        <f>IF(OR('Test &amp; Sample Information'!K206="x",'Test &amp; Sample Information'!M206="x"),'Test &amp; Sample Information'!K206,"")</f>
      </c>
      <c r="D205" s="212">
        <f>IF(OR('Test &amp; Sample Information'!K206="x",'Test &amp; Sample Information'!M206="x"),'Test &amp; Sample Information'!B206,"")</f>
      </c>
      <c r="E205" s="212">
        <f>IF(OR('Test &amp; Sample Information'!K206="x",'Test &amp; Sample Information'!M206="x"),'Test &amp; Sample Information'!D206,"")</f>
      </c>
      <c r="F205" s="212">
        <f>IF(OR('Test &amp; Sample Information'!K206="x",'Test &amp; Sample Information'!M206="x"),'Test &amp; Sample Information'!H206,"")</f>
      </c>
      <c r="G205" s="212">
        <f>IF(OR('Test &amp; Sample Information'!K206="x",'Test &amp; Sample Information'!M206="x"),'Test &amp; Sample Information'!J206,"")</f>
      </c>
      <c r="H205" s="216"/>
      <c r="I205" s="214"/>
      <c r="J205" s="214"/>
      <c r="K205" s="223"/>
      <c r="L205" s="220"/>
      <c r="M205" s="214"/>
      <c r="N205" s="214"/>
      <c r="O205" s="215"/>
      <c r="P205" s="239"/>
      <c r="Q205" s="239"/>
      <c r="R205" s="239"/>
      <c r="S205" s="240"/>
    </row>
    <row r="206" spans="1:19" s="235" customFormat="1" ht="15" customHeight="1">
      <c r="A206" s="238">
        <f>IF('Test &amp; Sample Information'!K207="x",'Test &amp; Sample Information'!K207,"")</f>
      </c>
      <c r="B206" s="238">
        <f>IF('Test &amp; Sample Information'!M207="x",'Test &amp; Sample Information'!M207,"")</f>
      </c>
      <c r="C206" s="212">
        <f>IF(OR('Test &amp; Sample Information'!K207="x",'Test &amp; Sample Information'!M207="x"),'Test &amp; Sample Information'!K207,"")</f>
      </c>
      <c r="D206" s="212">
        <f>IF(OR('Test &amp; Sample Information'!K207="x",'Test &amp; Sample Information'!M207="x"),'Test &amp; Sample Information'!B207,"")</f>
      </c>
      <c r="E206" s="212">
        <f>IF(OR('Test &amp; Sample Information'!K207="x",'Test &amp; Sample Information'!M207="x"),'Test &amp; Sample Information'!D207,"")</f>
      </c>
      <c r="F206" s="212">
        <f>IF(OR('Test &amp; Sample Information'!K207="x",'Test &amp; Sample Information'!M207="x"),'Test &amp; Sample Information'!H207,"")</f>
      </c>
      <c r="G206" s="212">
        <f>IF(OR('Test &amp; Sample Information'!K207="x",'Test &amp; Sample Information'!M207="x"),'Test &amp; Sample Information'!J207,"")</f>
      </c>
      <c r="H206" s="216"/>
      <c r="I206" s="214"/>
      <c r="J206" s="214"/>
      <c r="K206" s="223"/>
      <c r="L206" s="220"/>
      <c r="M206" s="214"/>
      <c r="N206" s="214"/>
      <c r="O206" s="215"/>
      <c r="P206" s="239"/>
      <c r="Q206" s="239"/>
      <c r="R206" s="239"/>
      <c r="S206" s="240"/>
    </row>
    <row r="207" spans="1:19" s="235" customFormat="1" ht="15" customHeight="1">
      <c r="A207" s="238">
        <f>IF('Test &amp; Sample Information'!K208="x",'Test &amp; Sample Information'!K208,"")</f>
      </c>
      <c r="B207" s="238">
        <f>IF('Test &amp; Sample Information'!M208="x",'Test &amp; Sample Information'!M208,"")</f>
      </c>
      <c r="C207" s="212">
        <f>IF(OR('Test &amp; Sample Information'!K208="x",'Test &amp; Sample Information'!M208="x"),'Test &amp; Sample Information'!K208,"")</f>
      </c>
      <c r="D207" s="212">
        <f>IF(OR('Test &amp; Sample Information'!K208="x",'Test &amp; Sample Information'!M208="x"),'Test &amp; Sample Information'!B208,"")</f>
      </c>
      <c r="E207" s="212">
        <f>IF(OR('Test &amp; Sample Information'!K208="x",'Test &amp; Sample Information'!M208="x"),'Test &amp; Sample Information'!D208,"")</f>
      </c>
      <c r="F207" s="212">
        <f>IF(OR('Test &amp; Sample Information'!K208="x",'Test &amp; Sample Information'!M208="x"),'Test &amp; Sample Information'!H208,"")</f>
      </c>
      <c r="G207" s="212">
        <f>IF(OR('Test &amp; Sample Information'!K208="x",'Test &amp; Sample Information'!M208="x"),'Test &amp; Sample Information'!J208,"")</f>
      </c>
      <c r="H207" s="216"/>
      <c r="I207" s="214"/>
      <c r="J207" s="214"/>
      <c r="K207" s="223"/>
      <c r="L207" s="220"/>
      <c r="M207" s="214"/>
      <c r="N207" s="214"/>
      <c r="O207" s="215"/>
      <c r="P207" s="239"/>
      <c r="Q207" s="239"/>
      <c r="R207" s="239"/>
      <c r="S207" s="240"/>
    </row>
    <row r="208" spans="1:19" s="235" customFormat="1" ht="15" customHeight="1">
      <c r="A208" s="238">
        <f>IF('Test &amp; Sample Information'!K209="x",'Test &amp; Sample Information'!K209,"")</f>
      </c>
      <c r="B208" s="238">
        <f>IF('Test &amp; Sample Information'!M209="x",'Test &amp; Sample Information'!M209,"")</f>
      </c>
      <c r="C208" s="212">
        <f>IF(OR('Test &amp; Sample Information'!K209="x",'Test &amp; Sample Information'!M209="x"),'Test &amp; Sample Information'!K209,"")</f>
      </c>
      <c r="D208" s="212">
        <f>IF(OR('Test &amp; Sample Information'!K209="x",'Test &amp; Sample Information'!M209="x"),'Test &amp; Sample Information'!B209,"")</f>
      </c>
      <c r="E208" s="212">
        <f>IF(OR('Test &amp; Sample Information'!K209="x",'Test &amp; Sample Information'!M209="x"),'Test &amp; Sample Information'!D209,"")</f>
      </c>
      <c r="F208" s="212">
        <f>IF(OR('Test &amp; Sample Information'!K209="x",'Test &amp; Sample Information'!M209="x"),'Test &amp; Sample Information'!H209,"")</f>
      </c>
      <c r="G208" s="212">
        <f>IF(OR('Test &amp; Sample Information'!K209="x",'Test &amp; Sample Information'!M209="x"),'Test &amp; Sample Information'!J209,"")</f>
      </c>
      <c r="H208" s="216"/>
      <c r="I208" s="214"/>
      <c r="J208" s="214"/>
      <c r="K208" s="223"/>
      <c r="L208" s="220"/>
      <c r="M208" s="214"/>
      <c r="N208" s="214"/>
      <c r="O208" s="215"/>
      <c r="P208" s="239"/>
      <c r="Q208" s="239"/>
      <c r="R208" s="239"/>
      <c r="S208" s="240"/>
    </row>
    <row r="209" spans="1:19" s="235" customFormat="1" ht="15" customHeight="1">
      <c r="A209" s="238">
        <f>IF('Test &amp; Sample Information'!K210="x",'Test &amp; Sample Information'!K210,"")</f>
      </c>
      <c r="B209" s="238">
        <f>IF('Test &amp; Sample Information'!M210="x",'Test &amp; Sample Information'!M210,"")</f>
      </c>
      <c r="C209" s="212">
        <f>IF(OR('Test &amp; Sample Information'!K210="x",'Test &amp; Sample Information'!M210="x"),'Test &amp; Sample Information'!K210,"")</f>
      </c>
      <c r="D209" s="212">
        <f>IF(OR('Test &amp; Sample Information'!K210="x",'Test &amp; Sample Information'!M210="x"),'Test &amp; Sample Information'!B210,"")</f>
      </c>
      <c r="E209" s="212">
        <f>IF(OR('Test &amp; Sample Information'!K210="x",'Test &amp; Sample Information'!M210="x"),'Test &amp; Sample Information'!D210,"")</f>
      </c>
      <c r="F209" s="212">
        <f>IF(OR('Test &amp; Sample Information'!K210="x",'Test &amp; Sample Information'!M210="x"),'Test &amp; Sample Information'!H210,"")</f>
      </c>
      <c r="G209" s="212">
        <f>IF(OR('Test &amp; Sample Information'!K210="x",'Test &amp; Sample Information'!M210="x"),'Test &amp; Sample Information'!J210,"")</f>
      </c>
      <c r="H209" s="216"/>
      <c r="I209" s="214"/>
      <c r="J209" s="214"/>
      <c r="K209" s="223"/>
      <c r="L209" s="220"/>
      <c r="M209" s="214"/>
      <c r="N209" s="214"/>
      <c r="O209" s="215"/>
      <c r="P209" s="239"/>
      <c r="Q209" s="239"/>
      <c r="R209" s="239"/>
      <c r="S209" s="240"/>
    </row>
    <row r="210" spans="1:19" s="235" customFormat="1" ht="15" customHeight="1">
      <c r="A210" s="238">
        <f>IF('Test &amp; Sample Information'!K211="x",'Test &amp; Sample Information'!K211,"")</f>
      </c>
      <c r="B210" s="238">
        <f>IF('Test &amp; Sample Information'!M211="x",'Test &amp; Sample Information'!M211,"")</f>
      </c>
      <c r="C210" s="212">
        <f>IF(OR('Test &amp; Sample Information'!K211="x",'Test &amp; Sample Information'!M211="x"),'Test &amp; Sample Information'!K211,"")</f>
      </c>
      <c r="D210" s="212">
        <f>IF(OR('Test &amp; Sample Information'!K211="x",'Test &amp; Sample Information'!M211="x"),'Test &amp; Sample Information'!B211,"")</f>
      </c>
      <c r="E210" s="212">
        <f>IF(OR('Test &amp; Sample Information'!K211="x",'Test &amp; Sample Information'!M211="x"),'Test &amp; Sample Information'!D211,"")</f>
      </c>
      <c r="F210" s="212">
        <f>IF(OR('Test &amp; Sample Information'!K211="x",'Test &amp; Sample Information'!M211="x"),'Test &amp; Sample Information'!H211,"")</f>
      </c>
      <c r="G210" s="212">
        <f>IF(OR('Test &amp; Sample Information'!K211="x",'Test &amp; Sample Information'!M211="x"),'Test &amp; Sample Information'!J211,"")</f>
      </c>
      <c r="H210" s="216"/>
      <c r="I210" s="214"/>
      <c r="J210" s="214"/>
      <c r="K210" s="223"/>
      <c r="L210" s="220"/>
      <c r="M210" s="214"/>
      <c r="N210" s="214"/>
      <c r="O210" s="215"/>
      <c r="P210" s="239"/>
      <c r="Q210" s="239"/>
      <c r="R210" s="239"/>
      <c r="S210" s="240"/>
    </row>
    <row r="211" spans="1:19" s="235" customFormat="1" ht="15" customHeight="1">
      <c r="A211" s="238">
        <f>IF('Test &amp; Sample Information'!K212="x",'Test &amp; Sample Information'!K212,"")</f>
      </c>
      <c r="B211" s="238">
        <f>IF('Test &amp; Sample Information'!M212="x",'Test &amp; Sample Information'!M212,"")</f>
      </c>
      <c r="C211" s="212">
        <f>IF(OR('Test &amp; Sample Information'!K212="x",'Test &amp; Sample Information'!M212="x"),'Test &amp; Sample Information'!K212,"")</f>
      </c>
      <c r="D211" s="212">
        <f>IF(OR('Test &amp; Sample Information'!K212="x",'Test &amp; Sample Information'!M212="x"),'Test &amp; Sample Information'!B212,"")</f>
      </c>
      <c r="E211" s="212">
        <f>IF(OR('Test &amp; Sample Information'!K212="x",'Test &amp; Sample Information'!M212="x"),'Test &amp; Sample Information'!D212,"")</f>
      </c>
      <c r="F211" s="212">
        <f>IF(OR('Test &amp; Sample Information'!K212="x",'Test &amp; Sample Information'!M212="x"),'Test &amp; Sample Information'!H212,"")</f>
      </c>
      <c r="G211" s="212">
        <f>IF(OR('Test &amp; Sample Information'!K212="x",'Test &amp; Sample Information'!M212="x"),'Test &amp; Sample Information'!J212,"")</f>
      </c>
      <c r="H211" s="216"/>
      <c r="I211" s="214"/>
      <c r="J211" s="214"/>
      <c r="K211" s="223"/>
      <c r="L211" s="220"/>
      <c r="M211" s="214"/>
      <c r="N211" s="214"/>
      <c r="O211" s="215"/>
      <c r="P211" s="239"/>
      <c r="Q211" s="239"/>
      <c r="R211" s="239"/>
      <c r="S211" s="240"/>
    </row>
    <row r="212" spans="1:19" s="235" customFormat="1" ht="15" customHeight="1">
      <c r="A212" s="238">
        <f>IF('Test &amp; Sample Information'!K213="x",'Test &amp; Sample Information'!K213,"")</f>
      </c>
      <c r="B212" s="238">
        <f>IF('Test &amp; Sample Information'!M213="x",'Test &amp; Sample Information'!M213,"")</f>
      </c>
      <c r="C212" s="212">
        <f>IF(OR('Test &amp; Sample Information'!K213="x",'Test &amp; Sample Information'!M213="x"),'Test &amp; Sample Information'!K213,"")</f>
      </c>
      <c r="D212" s="212">
        <f>IF(OR('Test &amp; Sample Information'!K213="x",'Test &amp; Sample Information'!M213="x"),'Test &amp; Sample Information'!B213,"")</f>
      </c>
      <c r="E212" s="212">
        <f>IF(OR('Test &amp; Sample Information'!K213="x",'Test &amp; Sample Information'!M213="x"),'Test &amp; Sample Information'!D213,"")</f>
      </c>
      <c r="F212" s="212">
        <f>IF(OR('Test &amp; Sample Information'!K213="x",'Test &amp; Sample Information'!M213="x"),'Test &amp; Sample Information'!H213,"")</f>
      </c>
      <c r="G212" s="212">
        <f>IF(OR('Test &amp; Sample Information'!K213="x",'Test &amp; Sample Information'!M213="x"),'Test &amp; Sample Information'!J213,"")</f>
      </c>
      <c r="H212" s="216"/>
      <c r="I212" s="214"/>
      <c r="J212" s="214"/>
      <c r="K212" s="223"/>
      <c r="L212" s="220"/>
      <c r="M212" s="214"/>
      <c r="N212" s="214"/>
      <c r="O212" s="215"/>
      <c r="P212" s="239"/>
      <c r="Q212" s="239"/>
      <c r="R212" s="239"/>
      <c r="S212" s="240"/>
    </row>
    <row r="213" spans="1:19" s="235" customFormat="1" ht="15" customHeight="1">
      <c r="A213" s="238">
        <f>IF('Test &amp; Sample Information'!K214="x",'Test &amp; Sample Information'!K214,"")</f>
      </c>
      <c r="B213" s="238">
        <f>IF('Test &amp; Sample Information'!M214="x",'Test &amp; Sample Information'!M214,"")</f>
      </c>
      <c r="C213" s="212">
        <f>IF(OR('Test &amp; Sample Information'!K214="x",'Test &amp; Sample Information'!M214="x"),'Test &amp; Sample Information'!K214,"")</f>
      </c>
      <c r="D213" s="212">
        <f>IF(OR('Test &amp; Sample Information'!K214="x",'Test &amp; Sample Information'!M214="x"),'Test &amp; Sample Information'!B214,"")</f>
      </c>
      <c r="E213" s="212">
        <f>IF(OR('Test &amp; Sample Information'!K214="x",'Test &amp; Sample Information'!M214="x"),'Test &amp; Sample Information'!D214,"")</f>
      </c>
      <c r="F213" s="212">
        <f>IF(OR('Test &amp; Sample Information'!K214="x",'Test &amp; Sample Information'!M214="x"),'Test &amp; Sample Information'!H214,"")</f>
      </c>
      <c r="G213" s="212">
        <f>IF(OR('Test &amp; Sample Information'!K214="x",'Test &amp; Sample Information'!M214="x"),'Test &amp; Sample Information'!J214,"")</f>
      </c>
      <c r="H213" s="216"/>
      <c r="I213" s="214"/>
      <c r="J213" s="214"/>
      <c r="K213" s="223"/>
      <c r="L213" s="220"/>
      <c r="M213" s="214"/>
      <c r="N213" s="214"/>
      <c r="O213" s="215"/>
      <c r="P213" s="239"/>
      <c r="Q213" s="239"/>
      <c r="R213" s="239"/>
      <c r="S213" s="240"/>
    </row>
    <row r="214" spans="1:19" s="235" customFormat="1" ht="15" customHeight="1">
      <c r="A214" s="238">
        <f>IF('Test &amp; Sample Information'!K215="x",'Test &amp; Sample Information'!K215,"")</f>
      </c>
      <c r="B214" s="238">
        <f>IF('Test &amp; Sample Information'!M215="x",'Test &amp; Sample Information'!M215,"")</f>
      </c>
      <c r="C214" s="212">
        <f>IF(OR('Test &amp; Sample Information'!K215="x",'Test &amp; Sample Information'!M215="x"),'Test &amp; Sample Information'!K215,"")</f>
      </c>
      <c r="D214" s="212">
        <f>IF(OR('Test &amp; Sample Information'!K215="x",'Test &amp; Sample Information'!M215="x"),'Test &amp; Sample Information'!B215,"")</f>
      </c>
      <c r="E214" s="212">
        <f>IF(OR('Test &amp; Sample Information'!K215="x",'Test &amp; Sample Information'!M215="x"),'Test &amp; Sample Information'!D215,"")</f>
      </c>
      <c r="F214" s="212">
        <f>IF(OR('Test &amp; Sample Information'!K215="x",'Test &amp; Sample Information'!M215="x"),'Test &amp; Sample Information'!H215,"")</f>
      </c>
      <c r="G214" s="212">
        <f>IF(OR('Test &amp; Sample Information'!K215="x",'Test &amp; Sample Information'!M215="x"),'Test &amp; Sample Information'!J215,"")</f>
      </c>
      <c r="H214" s="216"/>
      <c r="I214" s="214"/>
      <c r="J214" s="214"/>
      <c r="K214" s="223"/>
      <c r="L214" s="220"/>
      <c r="M214" s="214"/>
      <c r="N214" s="214"/>
      <c r="O214" s="215"/>
      <c r="P214" s="239"/>
      <c r="Q214" s="239"/>
      <c r="R214" s="239"/>
      <c r="S214" s="240"/>
    </row>
    <row r="215" spans="1:19" s="235" customFormat="1" ht="15" customHeight="1">
      <c r="A215" s="238">
        <f>IF('Test &amp; Sample Information'!K216="x",'Test &amp; Sample Information'!K216,"")</f>
      </c>
      <c r="B215" s="238">
        <f>IF('Test &amp; Sample Information'!M216="x",'Test &amp; Sample Information'!M216,"")</f>
      </c>
      <c r="C215" s="212">
        <f>IF(OR('Test &amp; Sample Information'!K216="x",'Test &amp; Sample Information'!M216="x"),'Test &amp; Sample Information'!K216,"")</f>
      </c>
      <c r="D215" s="212">
        <f>IF(OR('Test &amp; Sample Information'!K216="x",'Test &amp; Sample Information'!M216="x"),'Test &amp; Sample Information'!B216,"")</f>
      </c>
      <c r="E215" s="212">
        <f>IF(OR('Test &amp; Sample Information'!K216="x",'Test &amp; Sample Information'!M216="x"),'Test &amp; Sample Information'!D216,"")</f>
      </c>
      <c r="F215" s="212">
        <f>IF(OR('Test &amp; Sample Information'!K216="x",'Test &amp; Sample Information'!M216="x"),'Test &amp; Sample Information'!H216,"")</f>
      </c>
      <c r="G215" s="212">
        <f>IF(OR('Test &amp; Sample Information'!K216="x",'Test &amp; Sample Information'!M216="x"),'Test &amp; Sample Information'!J216,"")</f>
      </c>
      <c r="H215" s="216"/>
      <c r="I215" s="214"/>
      <c r="J215" s="214"/>
      <c r="K215" s="223"/>
      <c r="L215" s="220"/>
      <c r="M215" s="214"/>
      <c r="N215" s="214"/>
      <c r="O215" s="215"/>
      <c r="P215" s="239"/>
      <c r="Q215" s="239"/>
      <c r="R215" s="239"/>
      <c r="S215" s="240"/>
    </row>
    <row r="216" spans="1:19" s="235" customFormat="1" ht="15" customHeight="1">
      <c r="A216" s="238">
        <f>IF('Test &amp; Sample Information'!K217="x",'Test &amp; Sample Information'!K217,"")</f>
      </c>
      <c r="B216" s="238">
        <f>IF('Test &amp; Sample Information'!M217="x",'Test &amp; Sample Information'!M217,"")</f>
      </c>
      <c r="C216" s="212">
        <f>IF(OR('Test &amp; Sample Information'!K217="x",'Test &amp; Sample Information'!M217="x"),'Test &amp; Sample Information'!K217,"")</f>
      </c>
      <c r="D216" s="212">
        <f>IF(OR('Test &amp; Sample Information'!K217="x",'Test &amp; Sample Information'!M217="x"),'Test &amp; Sample Information'!B217,"")</f>
      </c>
      <c r="E216" s="212">
        <f>IF(OR('Test &amp; Sample Information'!K217="x",'Test &amp; Sample Information'!M217="x"),'Test &amp; Sample Information'!D217,"")</f>
      </c>
      <c r="F216" s="212">
        <f>IF(OR('Test &amp; Sample Information'!K217="x",'Test &amp; Sample Information'!M217="x"),'Test &amp; Sample Information'!H217,"")</f>
      </c>
      <c r="G216" s="212">
        <f>IF(OR('Test &amp; Sample Information'!K217="x",'Test &amp; Sample Information'!M217="x"),'Test &amp; Sample Information'!J217,"")</f>
      </c>
      <c r="H216" s="216"/>
      <c r="I216" s="214"/>
      <c r="J216" s="214"/>
      <c r="K216" s="223"/>
      <c r="L216" s="220"/>
      <c r="M216" s="214"/>
      <c r="N216" s="214"/>
      <c r="O216" s="215"/>
      <c r="P216" s="239"/>
      <c r="Q216" s="239"/>
      <c r="R216" s="239"/>
      <c r="S216" s="240"/>
    </row>
    <row r="217" spans="1:19" s="235" customFormat="1" ht="15" customHeight="1">
      <c r="A217" s="238">
        <f>IF('Test &amp; Sample Information'!K218="x",'Test &amp; Sample Information'!K218,"")</f>
      </c>
      <c r="B217" s="238">
        <f>IF('Test &amp; Sample Information'!M218="x",'Test &amp; Sample Information'!M218,"")</f>
      </c>
      <c r="C217" s="212">
        <f>IF(OR('Test &amp; Sample Information'!K218="x",'Test &amp; Sample Information'!M218="x"),'Test &amp; Sample Information'!K218,"")</f>
      </c>
      <c r="D217" s="212">
        <f>IF(OR('Test &amp; Sample Information'!K218="x",'Test &amp; Sample Information'!M218="x"),'Test &amp; Sample Information'!B218,"")</f>
      </c>
      <c r="E217" s="212">
        <f>IF(OR('Test &amp; Sample Information'!K218="x",'Test &amp; Sample Information'!M218="x"),'Test &amp; Sample Information'!D218,"")</f>
      </c>
      <c r="F217" s="212">
        <f>IF(OR('Test &amp; Sample Information'!K218="x",'Test &amp; Sample Information'!M218="x"),'Test &amp; Sample Information'!H218,"")</f>
      </c>
      <c r="G217" s="212">
        <f>IF(OR('Test &amp; Sample Information'!K218="x",'Test &amp; Sample Information'!M218="x"),'Test &amp; Sample Information'!J218,"")</f>
      </c>
      <c r="H217" s="216"/>
      <c r="I217" s="214"/>
      <c r="J217" s="214"/>
      <c r="K217" s="223"/>
      <c r="L217" s="220"/>
      <c r="M217" s="214"/>
      <c r="N217" s="214"/>
      <c r="O217" s="215"/>
      <c r="P217" s="239"/>
      <c r="Q217" s="239"/>
      <c r="R217" s="239"/>
      <c r="S217" s="240"/>
    </row>
    <row r="218" spans="1:19" s="235" customFormat="1" ht="15" customHeight="1">
      <c r="A218" s="238">
        <f>IF('Test &amp; Sample Information'!K219="x",'Test &amp; Sample Information'!K219,"")</f>
      </c>
      <c r="B218" s="238">
        <f>IF('Test &amp; Sample Information'!M219="x",'Test &amp; Sample Information'!M219,"")</f>
      </c>
      <c r="C218" s="212">
        <f>IF(OR('Test &amp; Sample Information'!K219="x",'Test &amp; Sample Information'!M219="x"),'Test &amp; Sample Information'!K219,"")</f>
      </c>
      <c r="D218" s="212">
        <f>IF(OR('Test &amp; Sample Information'!K219="x",'Test &amp; Sample Information'!M219="x"),'Test &amp; Sample Information'!B219,"")</f>
      </c>
      <c r="E218" s="212">
        <f>IF(OR('Test &amp; Sample Information'!K219="x",'Test &amp; Sample Information'!M219="x"),'Test &amp; Sample Information'!D219,"")</f>
      </c>
      <c r="F218" s="212">
        <f>IF(OR('Test &amp; Sample Information'!K219="x",'Test &amp; Sample Information'!M219="x"),'Test &amp; Sample Information'!H219,"")</f>
      </c>
      <c r="G218" s="212">
        <f>IF(OR('Test &amp; Sample Information'!K219="x",'Test &amp; Sample Information'!M219="x"),'Test &amp; Sample Information'!J219,"")</f>
      </c>
      <c r="H218" s="216"/>
      <c r="I218" s="214"/>
      <c r="J218" s="214"/>
      <c r="K218" s="223"/>
      <c r="L218" s="220"/>
      <c r="M218" s="214"/>
      <c r="N218" s="214"/>
      <c r="O218" s="215"/>
      <c r="P218" s="239"/>
      <c r="Q218" s="239"/>
      <c r="R218" s="239"/>
      <c r="S218" s="240"/>
    </row>
    <row r="219" spans="1:19" s="235" customFormat="1" ht="15" customHeight="1">
      <c r="A219" s="238">
        <f>IF('Test &amp; Sample Information'!K220="x",'Test &amp; Sample Information'!K220,"")</f>
      </c>
      <c r="B219" s="238">
        <f>IF('Test &amp; Sample Information'!M220="x",'Test &amp; Sample Information'!M220,"")</f>
      </c>
      <c r="C219" s="212">
        <f>IF(OR('Test &amp; Sample Information'!K220="x",'Test &amp; Sample Information'!M220="x"),'Test &amp; Sample Information'!K220,"")</f>
      </c>
      <c r="D219" s="212">
        <f>IF(OR('Test &amp; Sample Information'!K220="x",'Test &amp; Sample Information'!M220="x"),'Test &amp; Sample Information'!B220,"")</f>
      </c>
      <c r="E219" s="212">
        <f>IF(OR('Test &amp; Sample Information'!K220="x",'Test &amp; Sample Information'!M220="x"),'Test &amp; Sample Information'!D220,"")</f>
      </c>
      <c r="F219" s="212">
        <f>IF(OR('Test &amp; Sample Information'!K220="x",'Test &amp; Sample Information'!M220="x"),'Test &amp; Sample Information'!H220,"")</f>
      </c>
      <c r="G219" s="212">
        <f>IF(OR('Test &amp; Sample Information'!K220="x",'Test &amp; Sample Information'!M220="x"),'Test &amp; Sample Information'!J220,"")</f>
      </c>
      <c r="H219" s="216"/>
      <c r="I219" s="214"/>
      <c r="J219" s="214"/>
      <c r="K219" s="223"/>
      <c r="L219" s="220"/>
      <c r="M219" s="214"/>
      <c r="N219" s="214"/>
      <c r="O219" s="215"/>
      <c r="P219" s="239"/>
      <c r="Q219" s="239"/>
      <c r="R219" s="239"/>
      <c r="S219" s="240"/>
    </row>
    <row r="220" spans="1:19" s="235" customFormat="1" ht="15" customHeight="1">
      <c r="A220" s="238">
        <f>IF('Test &amp; Sample Information'!K221="x",'Test &amp; Sample Information'!K221,"")</f>
      </c>
      <c r="B220" s="238">
        <f>IF('Test &amp; Sample Information'!M221="x",'Test &amp; Sample Information'!M221,"")</f>
      </c>
      <c r="C220" s="212">
        <f>IF(OR('Test &amp; Sample Information'!K221="x",'Test &amp; Sample Information'!M221="x"),'Test &amp; Sample Information'!K221,"")</f>
      </c>
      <c r="D220" s="212">
        <f>IF(OR('Test &amp; Sample Information'!K221="x",'Test &amp; Sample Information'!M221="x"),'Test &amp; Sample Information'!B221,"")</f>
      </c>
      <c r="E220" s="212">
        <f>IF(OR('Test &amp; Sample Information'!K221="x",'Test &amp; Sample Information'!M221="x"),'Test &amp; Sample Information'!D221,"")</f>
      </c>
      <c r="F220" s="212">
        <f>IF(OR('Test &amp; Sample Information'!K221="x",'Test &amp; Sample Information'!M221="x"),'Test &amp; Sample Information'!H221,"")</f>
      </c>
      <c r="G220" s="212">
        <f>IF(OR('Test &amp; Sample Information'!K221="x",'Test &amp; Sample Information'!M221="x"),'Test &amp; Sample Information'!J221,"")</f>
      </c>
      <c r="H220" s="216"/>
      <c r="I220" s="214"/>
      <c r="J220" s="214"/>
      <c r="K220" s="223"/>
      <c r="L220" s="220"/>
      <c r="M220" s="214"/>
      <c r="N220" s="214"/>
      <c r="O220" s="215"/>
      <c r="P220" s="239"/>
      <c r="Q220" s="239"/>
      <c r="R220" s="239"/>
      <c r="S220" s="240"/>
    </row>
    <row r="221" spans="1:19" s="235" customFormat="1" ht="15" customHeight="1">
      <c r="A221" s="238">
        <f>IF('Test &amp; Sample Information'!K222="x",'Test &amp; Sample Information'!K222,"")</f>
      </c>
      <c r="B221" s="238">
        <f>IF('Test &amp; Sample Information'!M222="x",'Test &amp; Sample Information'!M222,"")</f>
      </c>
      <c r="C221" s="212">
        <f>IF(OR('Test &amp; Sample Information'!K222="x",'Test &amp; Sample Information'!M222="x"),'Test &amp; Sample Information'!K222,"")</f>
      </c>
      <c r="D221" s="212">
        <f>IF(OR('Test &amp; Sample Information'!K222="x",'Test &amp; Sample Information'!M222="x"),'Test &amp; Sample Information'!B222,"")</f>
      </c>
      <c r="E221" s="212">
        <f>IF(OR('Test &amp; Sample Information'!K222="x",'Test &amp; Sample Information'!M222="x"),'Test &amp; Sample Information'!D222,"")</f>
      </c>
      <c r="F221" s="212">
        <f>IF(OR('Test &amp; Sample Information'!K222="x",'Test &amp; Sample Information'!M222="x"),'Test &amp; Sample Information'!H222,"")</f>
      </c>
      <c r="G221" s="212">
        <f>IF(OR('Test &amp; Sample Information'!K222="x",'Test &amp; Sample Information'!M222="x"),'Test &amp; Sample Information'!J222,"")</f>
      </c>
      <c r="H221" s="216"/>
      <c r="I221" s="214"/>
      <c r="J221" s="214"/>
      <c r="K221" s="223"/>
      <c r="L221" s="220"/>
      <c r="M221" s="214"/>
      <c r="N221" s="214"/>
      <c r="O221" s="215"/>
      <c r="P221" s="239"/>
      <c r="Q221" s="239"/>
      <c r="R221" s="239"/>
      <c r="S221" s="240"/>
    </row>
    <row r="222" spans="1:19" s="235" customFormat="1" ht="15" customHeight="1">
      <c r="A222" s="238">
        <f>IF('Test &amp; Sample Information'!K223="x",'Test &amp; Sample Information'!K223,"")</f>
      </c>
      <c r="B222" s="238">
        <f>IF('Test &amp; Sample Information'!M223="x",'Test &amp; Sample Information'!M223,"")</f>
      </c>
      <c r="C222" s="212">
        <f>IF(OR('Test &amp; Sample Information'!K223="x",'Test &amp; Sample Information'!M223="x"),'Test &amp; Sample Information'!K223,"")</f>
      </c>
      <c r="D222" s="212">
        <f>IF(OR('Test &amp; Sample Information'!K223="x",'Test &amp; Sample Information'!M223="x"),'Test &amp; Sample Information'!B223,"")</f>
      </c>
      <c r="E222" s="212">
        <f>IF(OR('Test &amp; Sample Information'!K223="x",'Test &amp; Sample Information'!M223="x"),'Test &amp; Sample Information'!D223,"")</f>
      </c>
      <c r="F222" s="212">
        <f>IF(OR('Test &amp; Sample Information'!K223="x",'Test &amp; Sample Information'!M223="x"),'Test &amp; Sample Information'!H223,"")</f>
      </c>
      <c r="G222" s="212">
        <f>IF(OR('Test &amp; Sample Information'!K223="x",'Test &amp; Sample Information'!M223="x"),'Test &amp; Sample Information'!J223,"")</f>
      </c>
      <c r="H222" s="216"/>
      <c r="I222" s="214"/>
      <c r="J222" s="214"/>
      <c r="K222" s="223"/>
      <c r="L222" s="220"/>
      <c r="M222" s="214"/>
      <c r="N222" s="214"/>
      <c r="O222" s="215"/>
      <c r="P222" s="239"/>
      <c r="Q222" s="239"/>
      <c r="R222" s="239"/>
      <c r="S222" s="240"/>
    </row>
    <row r="223" spans="1:19" s="235" customFormat="1" ht="15" customHeight="1">
      <c r="A223" s="238">
        <f>IF('Test &amp; Sample Information'!K224="x",'Test &amp; Sample Information'!K224,"")</f>
      </c>
      <c r="B223" s="238">
        <f>IF('Test &amp; Sample Information'!M224="x",'Test &amp; Sample Information'!M224,"")</f>
      </c>
      <c r="C223" s="212">
        <f>IF(OR('Test &amp; Sample Information'!K224="x",'Test &amp; Sample Information'!M224="x"),'Test &amp; Sample Information'!K224,"")</f>
      </c>
      <c r="D223" s="212">
        <f>IF(OR('Test &amp; Sample Information'!K224="x",'Test &amp; Sample Information'!M224="x"),'Test &amp; Sample Information'!B224,"")</f>
      </c>
      <c r="E223" s="212">
        <f>IF(OR('Test &amp; Sample Information'!K224="x",'Test &amp; Sample Information'!M224="x"),'Test &amp; Sample Information'!D224,"")</f>
      </c>
      <c r="F223" s="212">
        <f>IF(OR('Test &amp; Sample Information'!K224="x",'Test &amp; Sample Information'!M224="x"),'Test &amp; Sample Information'!H224,"")</f>
      </c>
      <c r="G223" s="212">
        <f>IF(OR('Test &amp; Sample Information'!K224="x",'Test &amp; Sample Information'!M224="x"),'Test &amp; Sample Information'!J224,"")</f>
      </c>
      <c r="H223" s="216"/>
      <c r="I223" s="214"/>
      <c r="J223" s="214"/>
      <c r="K223" s="223"/>
      <c r="L223" s="220"/>
      <c r="M223" s="214"/>
      <c r="N223" s="214"/>
      <c r="O223" s="215"/>
      <c r="P223" s="239"/>
      <c r="Q223" s="239"/>
      <c r="R223" s="239"/>
      <c r="S223" s="240"/>
    </row>
    <row r="224" spans="1:19" s="235" customFormat="1" ht="15" customHeight="1">
      <c r="A224" s="238">
        <f>IF('Test &amp; Sample Information'!K225="x",'Test &amp; Sample Information'!K225,"")</f>
      </c>
      <c r="B224" s="238">
        <f>IF('Test &amp; Sample Information'!M225="x",'Test &amp; Sample Information'!M225,"")</f>
      </c>
      <c r="C224" s="212">
        <f>IF(OR('Test &amp; Sample Information'!K225="x",'Test &amp; Sample Information'!M225="x"),'Test &amp; Sample Information'!K225,"")</f>
      </c>
      <c r="D224" s="212">
        <f>IF(OR('Test &amp; Sample Information'!K225="x",'Test &amp; Sample Information'!M225="x"),'Test &amp; Sample Information'!B225,"")</f>
      </c>
      <c r="E224" s="212">
        <f>IF(OR('Test &amp; Sample Information'!K225="x",'Test &amp; Sample Information'!M225="x"),'Test &amp; Sample Information'!D225,"")</f>
      </c>
      <c r="F224" s="212">
        <f>IF(OR('Test &amp; Sample Information'!K225="x",'Test &amp; Sample Information'!M225="x"),'Test &amp; Sample Information'!H225,"")</f>
      </c>
      <c r="G224" s="212">
        <f>IF(OR('Test &amp; Sample Information'!K225="x",'Test &amp; Sample Information'!M225="x"),'Test &amp; Sample Information'!J225,"")</f>
      </c>
      <c r="H224" s="216"/>
      <c r="I224" s="214"/>
      <c r="J224" s="214"/>
      <c r="K224" s="223"/>
      <c r="L224" s="220"/>
      <c r="M224" s="214"/>
      <c r="N224" s="214"/>
      <c r="O224" s="215"/>
      <c r="P224" s="239"/>
      <c r="Q224" s="239"/>
      <c r="R224" s="239"/>
      <c r="S224" s="240"/>
    </row>
    <row r="225" spans="1:19" s="235" customFormat="1" ht="15" customHeight="1">
      <c r="A225" s="238">
        <f>IF('Test &amp; Sample Information'!K226="x",'Test &amp; Sample Information'!K226,"")</f>
      </c>
      <c r="B225" s="238">
        <f>IF('Test &amp; Sample Information'!M226="x",'Test &amp; Sample Information'!M226,"")</f>
      </c>
      <c r="C225" s="212">
        <f>IF(OR('Test &amp; Sample Information'!K226="x",'Test &amp; Sample Information'!M226="x"),'Test &amp; Sample Information'!K226,"")</f>
      </c>
      <c r="D225" s="212">
        <f>IF(OR('Test &amp; Sample Information'!K226="x",'Test &amp; Sample Information'!M226="x"),'Test &amp; Sample Information'!B226,"")</f>
      </c>
      <c r="E225" s="212">
        <f>IF(OR('Test &amp; Sample Information'!K226="x",'Test &amp; Sample Information'!M226="x"),'Test &amp; Sample Information'!D226,"")</f>
      </c>
      <c r="F225" s="212">
        <f>IF(OR('Test &amp; Sample Information'!K226="x",'Test &amp; Sample Information'!M226="x"),'Test &amp; Sample Information'!H226,"")</f>
      </c>
      <c r="G225" s="212">
        <f>IF(OR('Test &amp; Sample Information'!K226="x",'Test &amp; Sample Information'!M226="x"),'Test &amp; Sample Information'!J226,"")</f>
      </c>
      <c r="H225" s="216"/>
      <c r="I225" s="214"/>
      <c r="J225" s="214"/>
      <c r="K225" s="223"/>
      <c r="L225" s="220"/>
      <c r="M225" s="214"/>
      <c r="N225" s="214"/>
      <c r="O225" s="215"/>
      <c r="P225" s="239"/>
      <c r="Q225" s="239"/>
      <c r="R225" s="239"/>
      <c r="S225" s="240"/>
    </row>
    <row r="226" spans="1:19" s="235" customFormat="1" ht="15" customHeight="1">
      <c r="A226" s="238">
        <f>IF('Test &amp; Sample Information'!K227="x",'Test &amp; Sample Information'!K227,"")</f>
      </c>
      <c r="B226" s="238">
        <f>IF('Test &amp; Sample Information'!M227="x",'Test &amp; Sample Information'!M227,"")</f>
      </c>
      <c r="C226" s="212">
        <f>IF(OR('Test &amp; Sample Information'!K227="x",'Test &amp; Sample Information'!M227="x"),'Test &amp; Sample Information'!K227,"")</f>
      </c>
      <c r="D226" s="212">
        <f>IF(OR('Test &amp; Sample Information'!K227="x",'Test &amp; Sample Information'!M227="x"),'Test &amp; Sample Information'!B227,"")</f>
      </c>
      <c r="E226" s="212">
        <f>IF(OR('Test &amp; Sample Information'!K227="x",'Test &amp; Sample Information'!M227="x"),'Test &amp; Sample Information'!D227,"")</f>
      </c>
      <c r="F226" s="212">
        <f>IF(OR('Test &amp; Sample Information'!K227="x",'Test &amp; Sample Information'!M227="x"),'Test &amp; Sample Information'!H227,"")</f>
      </c>
      <c r="G226" s="212">
        <f>IF(OR('Test &amp; Sample Information'!K227="x",'Test &amp; Sample Information'!M227="x"),'Test &amp; Sample Information'!J227,"")</f>
      </c>
      <c r="H226" s="216"/>
      <c r="I226" s="214"/>
      <c r="J226" s="214"/>
      <c r="K226" s="223"/>
      <c r="L226" s="220"/>
      <c r="M226" s="214"/>
      <c r="N226" s="214"/>
      <c r="O226" s="215"/>
      <c r="P226" s="239"/>
      <c r="Q226" s="239"/>
      <c r="R226" s="239"/>
      <c r="S226" s="240"/>
    </row>
    <row r="227" spans="1:19" s="235" customFormat="1" ht="15" customHeight="1">
      <c r="A227" s="238">
        <f>IF('Test &amp; Sample Information'!K228="x",'Test &amp; Sample Information'!K228,"")</f>
      </c>
      <c r="B227" s="238">
        <f>IF('Test &amp; Sample Information'!M228="x",'Test &amp; Sample Information'!M228,"")</f>
      </c>
      <c r="C227" s="212">
        <f>IF(OR('Test &amp; Sample Information'!K228="x",'Test &amp; Sample Information'!M228="x"),'Test &amp; Sample Information'!K228,"")</f>
      </c>
      <c r="D227" s="212">
        <f>IF(OR('Test &amp; Sample Information'!K228="x",'Test &amp; Sample Information'!M228="x"),'Test &amp; Sample Information'!B228,"")</f>
      </c>
      <c r="E227" s="212">
        <f>IF(OR('Test &amp; Sample Information'!K228="x",'Test &amp; Sample Information'!M228="x"),'Test &amp; Sample Information'!D228,"")</f>
      </c>
      <c r="F227" s="212">
        <f>IF(OR('Test &amp; Sample Information'!K228="x",'Test &amp; Sample Information'!M228="x"),'Test &amp; Sample Information'!H228,"")</f>
      </c>
      <c r="G227" s="212">
        <f>IF(OR('Test &amp; Sample Information'!K228="x",'Test &amp; Sample Information'!M228="x"),'Test &amp; Sample Information'!J228,"")</f>
      </c>
      <c r="H227" s="216"/>
      <c r="I227" s="214"/>
      <c r="J227" s="214"/>
      <c r="K227" s="223"/>
      <c r="L227" s="220"/>
      <c r="M227" s="214"/>
      <c r="N227" s="214"/>
      <c r="O227" s="215"/>
      <c r="P227" s="239"/>
      <c r="Q227" s="239"/>
      <c r="R227" s="239"/>
      <c r="S227" s="240"/>
    </row>
    <row r="228" spans="1:19" s="235" customFormat="1" ht="15" customHeight="1">
      <c r="A228" s="238">
        <f>IF('Test &amp; Sample Information'!K229="x",'Test &amp; Sample Information'!K229,"")</f>
      </c>
      <c r="B228" s="238">
        <f>IF('Test &amp; Sample Information'!M229="x",'Test &amp; Sample Information'!M229,"")</f>
      </c>
      <c r="C228" s="212">
        <f>IF(OR('Test &amp; Sample Information'!K229="x",'Test &amp; Sample Information'!M229="x"),'Test &amp; Sample Information'!K229,"")</f>
      </c>
      <c r="D228" s="212">
        <f>IF(OR('Test &amp; Sample Information'!K229="x",'Test &amp; Sample Information'!M229="x"),'Test &amp; Sample Information'!B229,"")</f>
      </c>
      <c r="E228" s="212">
        <f>IF(OR('Test &amp; Sample Information'!K229="x",'Test &amp; Sample Information'!M229="x"),'Test &amp; Sample Information'!D229,"")</f>
      </c>
      <c r="F228" s="212">
        <f>IF(OR('Test &amp; Sample Information'!K229="x",'Test &amp; Sample Information'!M229="x"),'Test &amp; Sample Information'!H229,"")</f>
      </c>
      <c r="G228" s="212">
        <f>IF(OR('Test &amp; Sample Information'!K229="x",'Test &amp; Sample Information'!M229="x"),'Test &amp; Sample Information'!J229,"")</f>
      </c>
      <c r="H228" s="216"/>
      <c r="I228" s="214"/>
      <c r="J228" s="214"/>
      <c r="K228" s="223"/>
      <c r="L228" s="220"/>
      <c r="M228" s="214"/>
      <c r="N228" s="214"/>
      <c r="O228" s="215"/>
      <c r="P228" s="239"/>
      <c r="Q228" s="239"/>
      <c r="R228" s="239"/>
      <c r="S228" s="240"/>
    </row>
    <row r="229" spans="1:19" s="235" customFormat="1" ht="15" customHeight="1">
      <c r="A229" s="238">
        <f>IF('Test &amp; Sample Information'!K230="x",'Test &amp; Sample Information'!K230,"")</f>
      </c>
      <c r="B229" s="238">
        <f>IF('Test &amp; Sample Information'!M230="x",'Test &amp; Sample Information'!M230,"")</f>
      </c>
      <c r="C229" s="212">
        <f>IF(OR('Test &amp; Sample Information'!K230="x",'Test &amp; Sample Information'!M230="x"),'Test &amp; Sample Information'!K230,"")</f>
      </c>
      <c r="D229" s="212">
        <f>IF(OR('Test &amp; Sample Information'!K230="x",'Test &amp; Sample Information'!M230="x"),'Test &amp; Sample Information'!B230,"")</f>
      </c>
      <c r="E229" s="212">
        <f>IF(OR('Test &amp; Sample Information'!K230="x",'Test &amp; Sample Information'!M230="x"),'Test &amp; Sample Information'!D230,"")</f>
      </c>
      <c r="F229" s="212">
        <f>IF(OR('Test &amp; Sample Information'!K230="x",'Test &amp; Sample Information'!M230="x"),'Test &amp; Sample Information'!H230,"")</f>
      </c>
      <c r="G229" s="212">
        <f>IF(OR('Test &amp; Sample Information'!K230="x",'Test &amp; Sample Information'!M230="x"),'Test &amp; Sample Information'!J230,"")</f>
      </c>
      <c r="H229" s="216"/>
      <c r="I229" s="214"/>
      <c r="J229" s="214"/>
      <c r="K229" s="223"/>
      <c r="L229" s="220"/>
      <c r="M229" s="214"/>
      <c r="N229" s="214"/>
      <c r="O229" s="215"/>
      <c r="P229" s="239"/>
      <c r="Q229" s="239"/>
      <c r="R229" s="239"/>
      <c r="S229" s="240"/>
    </row>
    <row r="230" spans="1:19" s="235" customFormat="1" ht="15" customHeight="1">
      <c r="A230" s="238">
        <f>IF('Test &amp; Sample Information'!K231="x",'Test &amp; Sample Information'!K231,"")</f>
      </c>
      <c r="B230" s="238">
        <f>IF('Test &amp; Sample Information'!M231="x",'Test &amp; Sample Information'!M231,"")</f>
      </c>
      <c r="C230" s="212">
        <f>IF(OR('Test &amp; Sample Information'!K231="x",'Test &amp; Sample Information'!M231="x"),'Test &amp; Sample Information'!K231,"")</f>
      </c>
      <c r="D230" s="212">
        <f>IF(OR('Test &amp; Sample Information'!K231="x",'Test &amp; Sample Information'!M231="x"),'Test &amp; Sample Information'!B231,"")</f>
      </c>
      <c r="E230" s="212">
        <f>IF(OR('Test &amp; Sample Information'!K231="x",'Test &amp; Sample Information'!M231="x"),'Test &amp; Sample Information'!D231,"")</f>
      </c>
      <c r="F230" s="212">
        <f>IF(OR('Test &amp; Sample Information'!K231="x",'Test &amp; Sample Information'!M231="x"),'Test &amp; Sample Information'!H231,"")</f>
      </c>
      <c r="G230" s="212">
        <f>IF(OR('Test &amp; Sample Information'!K231="x",'Test &amp; Sample Information'!M231="x"),'Test &amp; Sample Information'!J231,"")</f>
      </c>
      <c r="H230" s="216"/>
      <c r="I230" s="214"/>
      <c r="J230" s="214"/>
      <c r="K230" s="223"/>
      <c r="L230" s="220"/>
      <c r="M230" s="214"/>
      <c r="N230" s="214"/>
      <c r="O230" s="215"/>
      <c r="P230" s="239"/>
      <c r="Q230" s="239"/>
      <c r="R230" s="239"/>
      <c r="S230" s="240"/>
    </row>
    <row r="231" spans="1:19" s="235" customFormat="1" ht="15" customHeight="1">
      <c r="A231" s="238">
        <f>IF('Test &amp; Sample Information'!K232="x",'Test &amp; Sample Information'!K232,"")</f>
      </c>
      <c r="B231" s="238">
        <f>IF('Test &amp; Sample Information'!M232="x",'Test &amp; Sample Information'!M232,"")</f>
      </c>
      <c r="C231" s="212">
        <f>IF(OR('Test &amp; Sample Information'!K232="x",'Test &amp; Sample Information'!M232="x"),'Test &amp; Sample Information'!K232,"")</f>
      </c>
      <c r="D231" s="212">
        <f>IF(OR('Test &amp; Sample Information'!K232="x",'Test &amp; Sample Information'!M232="x"),'Test &amp; Sample Information'!B232,"")</f>
      </c>
      <c r="E231" s="212">
        <f>IF(OR('Test &amp; Sample Information'!K232="x",'Test &amp; Sample Information'!M232="x"),'Test &amp; Sample Information'!D232,"")</f>
      </c>
      <c r="F231" s="212">
        <f>IF(OR('Test &amp; Sample Information'!K232="x",'Test &amp; Sample Information'!M232="x"),'Test &amp; Sample Information'!H232,"")</f>
      </c>
      <c r="G231" s="212">
        <f>IF(OR('Test &amp; Sample Information'!K232="x",'Test &amp; Sample Information'!M232="x"),'Test &amp; Sample Information'!J232,"")</f>
      </c>
      <c r="H231" s="216"/>
      <c r="I231" s="214"/>
      <c r="J231" s="214"/>
      <c r="K231" s="223"/>
      <c r="L231" s="220"/>
      <c r="M231" s="214"/>
      <c r="N231" s="214"/>
      <c r="O231" s="215"/>
      <c r="P231" s="239"/>
      <c r="Q231" s="239"/>
      <c r="R231" s="239"/>
      <c r="S231" s="240"/>
    </row>
    <row r="232" spans="1:19" s="235" customFormat="1" ht="15" customHeight="1">
      <c r="A232" s="238">
        <f>IF('Test &amp; Sample Information'!K233="x",'Test &amp; Sample Information'!K233,"")</f>
      </c>
      <c r="B232" s="238">
        <f>IF('Test &amp; Sample Information'!M233="x",'Test &amp; Sample Information'!M233,"")</f>
      </c>
      <c r="C232" s="212">
        <f>IF(OR('Test &amp; Sample Information'!K233="x",'Test &amp; Sample Information'!M233="x"),'Test &amp; Sample Information'!K233,"")</f>
      </c>
      <c r="D232" s="212">
        <f>IF(OR('Test &amp; Sample Information'!K233="x",'Test &amp; Sample Information'!M233="x"),'Test &amp; Sample Information'!B233,"")</f>
      </c>
      <c r="E232" s="212">
        <f>IF(OR('Test &amp; Sample Information'!K233="x",'Test &amp; Sample Information'!M233="x"),'Test &amp; Sample Information'!D233,"")</f>
      </c>
      <c r="F232" s="212">
        <f>IF(OR('Test &amp; Sample Information'!K233="x",'Test &amp; Sample Information'!M233="x"),'Test &amp; Sample Information'!H233,"")</f>
      </c>
      <c r="G232" s="212">
        <f>IF(OR('Test &amp; Sample Information'!K233="x",'Test &amp; Sample Information'!M233="x"),'Test &amp; Sample Information'!J233,"")</f>
      </c>
      <c r="H232" s="216"/>
      <c r="I232" s="214"/>
      <c r="J232" s="214"/>
      <c r="K232" s="223"/>
      <c r="L232" s="220"/>
      <c r="M232" s="214"/>
      <c r="N232" s="214"/>
      <c r="O232" s="215"/>
      <c r="P232" s="239"/>
      <c r="Q232" s="239"/>
      <c r="R232" s="239"/>
      <c r="S232" s="240"/>
    </row>
    <row r="233" spans="1:19" s="235" customFormat="1" ht="15" customHeight="1">
      <c r="A233" s="238">
        <f>IF('Test &amp; Sample Information'!K234="x",'Test &amp; Sample Information'!K234,"")</f>
      </c>
      <c r="B233" s="238">
        <f>IF('Test &amp; Sample Information'!M234="x",'Test &amp; Sample Information'!M234,"")</f>
      </c>
      <c r="C233" s="212">
        <f>IF(OR('Test &amp; Sample Information'!K234="x",'Test &amp; Sample Information'!M234="x"),'Test &amp; Sample Information'!K234,"")</f>
      </c>
      <c r="D233" s="212">
        <f>IF(OR('Test &amp; Sample Information'!K234="x",'Test &amp; Sample Information'!M234="x"),'Test &amp; Sample Information'!B234,"")</f>
      </c>
      <c r="E233" s="212">
        <f>IF(OR('Test &amp; Sample Information'!K234="x",'Test &amp; Sample Information'!M234="x"),'Test &amp; Sample Information'!D234,"")</f>
      </c>
      <c r="F233" s="212">
        <f>IF(OR('Test &amp; Sample Information'!K234="x",'Test &amp; Sample Information'!M234="x"),'Test &amp; Sample Information'!H234,"")</f>
      </c>
      <c r="G233" s="212">
        <f>IF(OR('Test &amp; Sample Information'!K234="x",'Test &amp; Sample Information'!M234="x"),'Test &amp; Sample Information'!J234,"")</f>
      </c>
      <c r="H233" s="216"/>
      <c r="I233" s="214"/>
      <c r="J233" s="214"/>
      <c r="K233" s="223"/>
      <c r="L233" s="220"/>
      <c r="M233" s="214"/>
      <c r="N233" s="214"/>
      <c r="O233" s="215"/>
      <c r="P233" s="239"/>
      <c r="Q233" s="239"/>
      <c r="R233" s="239"/>
      <c r="S233" s="240"/>
    </row>
    <row r="234" spans="1:19" s="235" customFormat="1" ht="15" customHeight="1">
      <c r="A234" s="238">
        <f>IF('Test &amp; Sample Information'!K235="x",'Test &amp; Sample Information'!K235,"")</f>
      </c>
      <c r="B234" s="238">
        <f>IF('Test &amp; Sample Information'!M235="x",'Test &amp; Sample Information'!M235,"")</f>
      </c>
      <c r="C234" s="212">
        <f>IF(OR('Test &amp; Sample Information'!K235="x",'Test &amp; Sample Information'!M235="x"),'Test &amp; Sample Information'!K235,"")</f>
      </c>
      <c r="D234" s="212">
        <f>IF(OR('Test &amp; Sample Information'!K235="x",'Test &amp; Sample Information'!M235="x"),'Test &amp; Sample Information'!B235,"")</f>
      </c>
      <c r="E234" s="212">
        <f>IF(OR('Test &amp; Sample Information'!K235="x",'Test &amp; Sample Information'!M235="x"),'Test &amp; Sample Information'!D235,"")</f>
      </c>
      <c r="F234" s="212">
        <f>IF(OR('Test &amp; Sample Information'!K235="x",'Test &amp; Sample Information'!M235="x"),'Test &amp; Sample Information'!H235,"")</f>
      </c>
      <c r="G234" s="212">
        <f>IF(OR('Test &amp; Sample Information'!K235="x",'Test &amp; Sample Information'!M235="x"),'Test &amp; Sample Information'!J235,"")</f>
      </c>
      <c r="H234" s="216"/>
      <c r="I234" s="214"/>
      <c r="J234" s="214"/>
      <c r="K234" s="223"/>
      <c r="L234" s="220"/>
      <c r="M234" s="214"/>
      <c r="N234" s="214"/>
      <c r="O234" s="215"/>
      <c r="P234" s="239"/>
      <c r="Q234" s="239"/>
      <c r="R234" s="239"/>
      <c r="S234" s="240"/>
    </row>
    <row r="235" spans="1:19" s="235" customFormat="1" ht="15" customHeight="1">
      <c r="A235" s="238">
        <f>IF('Test &amp; Sample Information'!K236="x",'Test &amp; Sample Information'!K236,"")</f>
      </c>
      <c r="B235" s="238">
        <f>IF('Test &amp; Sample Information'!M236="x",'Test &amp; Sample Information'!M236,"")</f>
      </c>
      <c r="C235" s="212">
        <f>IF(OR('Test &amp; Sample Information'!K236="x",'Test &amp; Sample Information'!M236="x"),'Test &amp; Sample Information'!K236,"")</f>
      </c>
      <c r="D235" s="212">
        <f>IF(OR('Test &amp; Sample Information'!K236="x",'Test &amp; Sample Information'!M236="x"),'Test &amp; Sample Information'!B236,"")</f>
      </c>
      <c r="E235" s="212">
        <f>IF(OR('Test &amp; Sample Information'!K236="x",'Test &amp; Sample Information'!M236="x"),'Test &amp; Sample Information'!D236,"")</f>
      </c>
      <c r="F235" s="212">
        <f>IF(OR('Test &amp; Sample Information'!K236="x",'Test &amp; Sample Information'!M236="x"),'Test &amp; Sample Information'!H236,"")</f>
      </c>
      <c r="G235" s="212">
        <f>IF(OR('Test &amp; Sample Information'!K236="x",'Test &amp; Sample Information'!M236="x"),'Test &amp; Sample Information'!J236,"")</f>
      </c>
      <c r="H235" s="216"/>
      <c r="I235" s="214"/>
      <c r="J235" s="214"/>
      <c r="K235" s="223"/>
      <c r="L235" s="220"/>
      <c r="M235" s="214"/>
      <c r="N235" s="214"/>
      <c r="O235" s="215"/>
      <c r="P235" s="239"/>
      <c r="Q235" s="239"/>
      <c r="R235" s="239"/>
      <c r="S235" s="240"/>
    </row>
    <row r="236" spans="1:19" s="235" customFormat="1" ht="15" customHeight="1">
      <c r="A236" s="238">
        <f>IF('Test &amp; Sample Information'!K237="x",'Test &amp; Sample Information'!K237,"")</f>
      </c>
      <c r="B236" s="238">
        <f>IF('Test &amp; Sample Information'!M237="x",'Test &amp; Sample Information'!M237,"")</f>
      </c>
      <c r="C236" s="212">
        <f>IF(OR('Test &amp; Sample Information'!K237="x",'Test &amp; Sample Information'!M237="x"),'Test &amp; Sample Information'!K237,"")</f>
      </c>
      <c r="D236" s="212">
        <f>IF(OR('Test &amp; Sample Information'!K237="x",'Test &amp; Sample Information'!M237="x"),'Test &amp; Sample Information'!B237,"")</f>
      </c>
      <c r="E236" s="212">
        <f>IF(OR('Test &amp; Sample Information'!K237="x",'Test &amp; Sample Information'!M237="x"),'Test &amp; Sample Information'!D237,"")</f>
      </c>
      <c r="F236" s="212">
        <f>IF(OR('Test &amp; Sample Information'!K237="x",'Test &amp; Sample Information'!M237="x"),'Test &amp; Sample Information'!H237,"")</f>
      </c>
      <c r="G236" s="212">
        <f>IF(OR('Test &amp; Sample Information'!K237="x",'Test &amp; Sample Information'!M237="x"),'Test &amp; Sample Information'!J237,"")</f>
      </c>
      <c r="H236" s="216"/>
      <c r="I236" s="214"/>
      <c r="J236" s="214"/>
      <c r="K236" s="223"/>
      <c r="L236" s="220"/>
      <c r="M236" s="214"/>
      <c r="N236" s="214"/>
      <c r="O236" s="215"/>
      <c r="P236" s="239"/>
      <c r="Q236" s="239"/>
      <c r="R236" s="239"/>
      <c r="S236" s="240"/>
    </row>
    <row r="237" spans="1:19" s="235" customFormat="1" ht="15" customHeight="1">
      <c r="A237" s="238">
        <f>IF('Test &amp; Sample Information'!K238="x",'Test &amp; Sample Information'!K238,"")</f>
      </c>
      <c r="B237" s="238">
        <f>IF('Test &amp; Sample Information'!M238="x",'Test &amp; Sample Information'!M238,"")</f>
      </c>
      <c r="C237" s="212">
        <f>IF(OR('Test &amp; Sample Information'!K238="x",'Test &amp; Sample Information'!M238="x"),'Test &amp; Sample Information'!K238,"")</f>
      </c>
      <c r="D237" s="212">
        <f>IF(OR('Test &amp; Sample Information'!K238="x",'Test &amp; Sample Information'!M238="x"),'Test &amp; Sample Information'!B238,"")</f>
      </c>
      <c r="E237" s="212">
        <f>IF(OR('Test &amp; Sample Information'!K238="x",'Test &amp; Sample Information'!M238="x"),'Test &amp; Sample Information'!D238,"")</f>
      </c>
      <c r="F237" s="212">
        <f>IF(OR('Test &amp; Sample Information'!K238="x",'Test &amp; Sample Information'!M238="x"),'Test &amp; Sample Information'!H238,"")</f>
      </c>
      <c r="G237" s="212">
        <f>IF(OR('Test &amp; Sample Information'!K238="x",'Test &amp; Sample Information'!M238="x"),'Test &amp; Sample Information'!J238,"")</f>
      </c>
      <c r="H237" s="216"/>
      <c r="I237" s="214"/>
      <c r="J237" s="214"/>
      <c r="K237" s="223"/>
      <c r="L237" s="220"/>
      <c r="M237" s="214"/>
      <c r="N237" s="214"/>
      <c r="O237" s="215"/>
      <c r="P237" s="239"/>
      <c r="Q237" s="239"/>
      <c r="R237" s="239"/>
      <c r="S237" s="240"/>
    </row>
    <row r="238" spans="1:19" s="235" customFormat="1" ht="15" customHeight="1">
      <c r="A238" s="238">
        <f>IF('Test &amp; Sample Information'!K239="x",'Test &amp; Sample Information'!K239,"")</f>
      </c>
      <c r="B238" s="238">
        <f>IF('Test &amp; Sample Information'!M239="x",'Test &amp; Sample Information'!M239,"")</f>
      </c>
      <c r="C238" s="212">
        <f>IF(OR('Test &amp; Sample Information'!K239="x",'Test &amp; Sample Information'!M239="x"),'Test &amp; Sample Information'!K239,"")</f>
      </c>
      <c r="D238" s="212">
        <f>IF(OR('Test &amp; Sample Information'!K239="x",'Test &amp; Sample Information'!M239="x"),'Test &amp; Sample Information'!B239,"")</f>
      </c>
      <c r="E238" s="212">
        <f>IF(OR('Test &amp; Sample Information'!K239="x",'Test &amp; Sample Information'!M239="x"),'Test &amp; Sample Information'!D239,"")</f>
      </c>
      <c r="F238" s="212">
        <f>IF(OR('Test &amp; Sample Information'!K239="x",'Test &amp; Sample Information'!M239="x"),'Test &amp; Sample Information'!H239,"")</f>
      </c>
      <c r="G238" s="212">
        <f>IF(OR('Test &amp; Sample Information'!K239="x",'Test &amp; Sample Information'!M239="x"),'Test &amp; Sample Information'!J239,"")</f>
      </c>
      <c r="H238" s="216"/>
      <c r="I238" s="214"/>
      <c r="J238" s="214"/>
      <c r="K238" s="223"/>
      <c r="L238" s="220"/>
      <c r="M238" s="214"/>
      <c r="N238" s="214"/>
      <c r="O238" s="215"/>
      <c r="P238" s="239"/>
      <c r="Q238" s="239"/>
      <c r="R238" s="239"/>
      <c r="S238" s="240"/>
    </row>
    <row r="239" spans="1:19" s="235" customFormat="1" ht="15" customHeight="1">
      <c r="A239" s="238">
        <f>IF('Test &amp; Sample Information'!K240="x",'Test &amp; Sample Information'!K240,"")</f>
      </c>
      <c r="B239" s="238">
        <f>IF('Test &amp; Sample Information'!M240="x",'Test &amp; Sample Information'!M240,"")</f>
      </c>
      <c r="C239" s="212">
        <f>IF(OR('Test &amp; Sample Information'!K240="x",'Test &amp; Sample Information'!M240="x"),'Test &amp; Sample Information'!K240,"")</f>
      </c>
      <c r="D239" s="212">
        <f>IF(OR('Test &amp; Sample Information'!K240="x",'Test &amp; Sample Information'!M240="x"),'Test &amp; Sample Information'!B240,"")</f>
      </c>
      <c r="E239" s="212">
        <f>IF(OR('Test &amp; Sample Information'!K240="x",'Test &amp; Sample Information'!M240="x"),'Test &amp; Sample Information'!D240,"")</f>
      </c>
      <c r="F239" s="212">
        <f>IF(OR('Test &amp; Sample Information'!K240="x",'Test &amp; Sample Information'!M240="x"),'Test &amp; Sample Information'!H240,"")</f>
      </c>
      <c r="G239" s="212">
        <f>IF(OR('Test &amp; Sample Information'!K240="x",'Test &amp; Sample Information'!M240="x"),'Test &amp; Sample Information'!J240,"")</f>
      </c>
      <c r="H239" s="216"/>
      <c r="I239" s="214"/>
      <c r="J239" s="214"/>
      <c r="K239" s="223"/>
      <c r="L239" s="220"/>
      <c r="M239" s="214"/>
      <c r="N239" s="214"/>
      <c r="O239" s="215"/>
      <c r="P239" s="239"/>
      <c r="Q239" s="239"/>
      <c r="R239" s="239"/>
      <c r="S239" s="240"/>
    </row>
    <row r="240" spans="1:19" s="235" customFormat="1" ht="15" customHeight="1">
      <c r="A240" s="238">
        <f>IF('Test &amp; Sample Information'!K241="x",'Test &amp; Sample Information'!K241,"")</f>
      </c>
      <c r="B240" s="238">
        <f>IF('Test &amp; Sample Information'!M241="x",'Test &amp; Sample Information'!M241,"")</f>
      </c>
      <c r="C240" s="212">
        <f>IF(OR('Test &amp; Sample Information'!K241="x",'Test &amp; Sample Information'!M241="x"),'Test &amp; Sample Information'!K241,"")</f>
      </c>
      <c r="D240" s="212">
        <f>IF(OR('Test &amp; Sample Information'!K241="x",'Test &amp; Sample Information'!M241="x"),'Test &amp; Sample Information'!B241,"")</f>
      </c>
      <c r="E240" s="212">
        <f>IF(OR('Test &amp; Sample Information'!K241="x",'Test &amp; Sample Information'!M241="x"),'Test &amp; Sample Information'!D241,"")</f>
      </c>
      <c r="F240" s="212">
        <f>IF(OR('Test &amp; Sample Information'!K241="x",'Test &amp; Sample Information'!M241="x"),'Test &amp; Sample Information'!H241,"")</f>
      </c>
      <c r="G240" s="212">
        <f>IF(OR('Test &amp; Sample Information'!K241="x",'Test &amp; Sample Information'!M241="x"),'Test &amp; Sample Information'!J241,"")</f>
      </c>
      <c r="H240" s="216"/>
      <c r="I240" s="214"/>
      <c r="J240" s="214"/>
      <c r="K240" s="223"/>
      <c r="L240" s="220"/>
      <c r="M240" s="214"/>
      <c r="N240" s="214"/>
      <c r="O240" s="215"/>
      <c r="P240" s="239"/>
      <c r="Q240" s="239"/>
      <c r="R240" s="239"/>
      <c r="S240" s="240"/>
    </row>
    <row r="241" spans="1:19" s="235" customFormat="1" ht="15" customHeight="1">
      <c r="A241" s="238">
        <f>IF('Test &amp; Sample Information'!K242="x",'Test &amp; Sample Information'!K242,"")</f>
      </c>
      <c r="B241" s="238">
        <f>IF('Test &amp; Sample Information'!M242="x",'Test &amp; Sample Information'!M242,"")</f>
      </c>
      <c r="C241" s="212">
        <f>IF(OR('Test &amp; Sample Information'!K242="x",'Test &amp; Sample Information'!M242="x"),'Test &amp; Sample Information'!K242,"")</f>
      </c>
      <c r="D241" s="212">
        <f>IF(OR('Test &amp; Sample Information'!K242="x",'Test &amp; Sample Information'!M242="x"),'Test &amp; Sample Information'!B242,"")</f>
      </c>
      <c r="E241" s="212">
        <f>IF(OR('Test &amp; Sample Information'!K242="x",'Test &amp; Sample Information'!M242="x"),'Test &amp; Sample Information'!D242,"")</f>
      </c>
      <c r="F241" s="212">
        <f>IF(OR('Test &amp; Sample Information'!K242="x",'Test &amp; Sample Information'!M242="x"),'Test &amp; Sample Information'!H242,"")</f>
      </c>
      <c r="G241" s="212">
        <f>IF(OR('Test &amp; Sample Information'!K242="x",'Test &amp; Sample Information'!M242="x"),'Test &amp; Sample Information'!J242,"")</f>
      </c>
      <c r="H241" s="216"/>
      <c r="I241" s="214"/>
      <c r="J241" s="214"/>
      <c r="K241" s="223"/>
      <c r="L241" s="220"/>
      <c r="M241" s="214"/>
      <c r="N241" s="214"/>
      <c r="O241" s="215"/>
      <c r="P241" s="239"/>
      <c r="Q241" s="239"/>
      <c r="R241" s="239"/>
      <c r="S241" s="240"/>
    </row>
    <row r="242" spans="1:19" s="235" customFormat="1" ht="15" customHeight="1">
      <c r="A242" s="238">
        <f>IF('Test &amp; Sample Information'!K243="x",'Test &amp; Sample Information'!K243,"")</f>
      </c>
      <c r="B242" s="238">
        <f>IF('Test &amp; Sample Information'!M243="x",'Test &amp; Sample Information'!M243,"")</f>
      </c>
      <c r="C242" s="212">
        <f>IF(OR('Test &amp; Sample Information'!K243="x",'Test &amp; Sample Information'!M243="x"),'Test &amp; Sample Information'!K243,"")</f>
      </c>
      <c r="D242" s="212">
        <f>IF(OR('Test &amp; Sample Information'!K243="x",'Test &amp; Sample Information'!M243="x"),'Test &amp; Sample Information'!B243,"")</f>
      </c>
      <c r="E242" s="212">
        <f>IF(OR('Test &amp; Sample Information'!K243="x",'Test &amp; Sample Information'!M243="x"),'Test &amp; Sample Information'!D243,"")</f>
      </c>
      <c r="F242" s="212">
        <f>IF(OR('Test &amp; Sample Information'!K243="x",'Test &amp; Sample Information'!M243="x"),'Test &amp; Sample Information'!H243,"")</f>
      </c>
      <c r="G242" s="212">
        <f>IF(OR('Test &amp; Sample Information'!K243="x",'Test &amp; Sample Information'!M243="x"),'Test &amp; Sample Information'!J243,"")</f>
      </c>
      <c r="H242" s="216"/>
      <c r="I242" s="214"/>
      <c r="J242" s="214"/>
      <c r="K242" s="223"/>
      <c r="L242" s="220"/>
      <c r="M242" s="214"/>
      <c r="N242" s="214"/>
      <c r="O242" s="215"/>
      <c r="P242" s="239"/>
      <c r="Q242" s="239"/>
      <c r="R242" s="239"/>
      <c r="S242" s="240"/>
    </row>
    <row r="243" spans="1:19" s="235" customFormat="1" ht="15" customHeight="1">
      <c r="A243" s="238">
        <f>IF('Test &amp; Sample Information'!K244="x",'Test &amp; Sample Information'!K244,"")</f>
      </c>
      <c r="B243" s="238">
        <f>IF('Test &amp; Sample Information'!M244="x",'Test &amp; Sample Information'!M244,"")</f>
      </c>
      <c r="C243" s="212">
        <f>IF(OR('Test &amp; Sample Information'!K244="x",'Test &amp; Sample Information'!M244="x"),'Test &amp; Sample Information'!K244,"")</f>
      </c>
      <c r="D243" s="212">
        <f>IF(OR('Test &amp; Sample Information'!K244="x",'Test &amp; Sample Information'!M244="x"),'Test &amp; Sample Information'!B244,"")</f>
      </c>
      <c r="E243" s="212">
        <f>IF(OR('Test &amp; Sample Information'!K244="x",'Test &amp; Sample Information'!M244="x"),'Test &amp; Sample Information'!D244,"")</f>
      </c>
      <c r="F243" s="212">
        <f>IF(OR('Test &amp; Sample Information'!K244="x",'Test &amp; Sample Information'!M244="x"),'Test &amp; Sample Information'!H244,"")</f>
      </c>
      <c r="G243" s="212">
        <f>IF(OR('Test &amp; Sample Information'!K244="x",'Test &amp; Sample Information'!M244="x"),'Test &amp; Sample Information'!J244,"")</f>
      </c>
      <c r="H243" s="216"/>
      <c r="I243" s="214"/>
      <c r="J243" s="214"/>
      <c r="K243" s="223"/>
      <c r="L243" s="220"/>
      <c r="M243" s="214"/>
      <c r="N243" s="214"/>
      <c r="O243" s="215"/>
      <c r="P243" s="239"/>
      <c r="Q243" s="239"/>
      <c r="R243" s="239"/>
      <c r="S243" s="240"/>
    </row>
    <row r="244" spans="1:19" s="235" customFormat="1" ht="15" customHeight="1">
      <c r="A244" s="238">
        <f>IF('Test &amp; Sample Information'!K245="x",'Test &amp; Sample Information'!K245,"")</f>
      </c>
      <c r="B244" s="238">
        <f>IF('Test &amp; Sample Information'!M245="x",'Test &amp; Sample Information'!M245,"")</f>
      </c>
      <c r="C244" s="212">
        <f>IF(OR('Test &amp; Sample Information'!K245="x",'Test &amp; Sample Information'!M245="x"),'Test &amp; Sample Information'!K245,"")</f>
      </c>
      <c r="D244" s="212">
        <f>IF(OR('Test &amp; Sample Information'!K245="x",'Test &amp; Sample Information'!M245="x"),'Test &amp; Sample Information'!B245,"")</f>
      </c>
      <c r="E244" s="212">
        <f>IF(OR('Test &amp; Sample Information'!K245="x",'Test &amp; Sample Information'!M245="x"),'Test &amp; Sample Information'!D245,"")</f>
      </c>
      <c r="F244" s="212">
        <f>IF(OR('Test &amp; Sample Information'!K245="x",'Test &amp; Sample Information'!M245="x"),'Test &amp; Sample Information'!H245,"")</f>
      </c>
      <c r="G244" s="212">
        <f>IF(OR('Test &amp; Sample Information'!K245="x",'Test &amp; Sample Information'!M245="x"),'Test &amp; Sample Information'!J245,"")</f>
      </c>
      <c r="H244" s="216"/>
      <c r="I244" s="214"/>
      <c r="J244" s="214"/>
      <c r="K244" s="223"/>
      <c r="L244" s="220"/>
      <c r="M244" s="214"/>
      <c r="N244" s="214"/>
      <c r="O244" s="215"/>
      <c r="P244" s="239"/>
      <c r="Q244" s="239"/>
      <c r="R244" s="239"/>
      <c r="S244" s="240"/>
    </row>
    <row r="245" spans="1:19" s="235" customFormat="1" ht="15" customHeight="1">
      <c r="A245" s="238">
        <f>IF('Test &amp; Sample Information'!K246="x",'Test &amp; Sample Information'!K246,"")</f>
      </c>
      <c r="B245" s="238">
        <f>IF('Test &amp; Sample Information'!M246="x",'Test &amp; Sample Information'!M246,"")</f>
      </c>
      <c r="C245" s="212">
        <f>IF(OR('Test &amp; Sample Information'!K246="x",'Test &amp; Sample Information'!M246="x"),'Test &amp; Sample Information'!K246,"")</f>
      </c>
      <c r="D245" s="212">
        <f>IF(OR('Test &amp; Sample Information'!K246="x",'Test &amp; Sample Information'!M246="x"),'Test &amp; Sample Information'!B246,"")</f>
      </c>
      <c r="E245" s="212">
        <f>IF(OR('Test &amp; Sample Information'!K246="x",'Test &amp; Sample Information'!M246="x"),'Test &amp; Sample Information'!D246,"")</f>
      </c>
      <c r="F245" s="212">
        <f>IF(OR('Test &amp; Sample Information'!K246="x",'Test &amp; Sample Information'!M246="x"),'Test &amp; Sample Information'!H246,"")</f>
      </c>
      <c r="G245" s="212">
        <f>IF(OR('Test &amp; Sample Information'!K246="x",'Test &amp; Sample Information'!M246="x"),'Test &amp; Sample Information'!J246,"")</f>
      </c>
      <c r="H245" s="216"/>
      <c r="I245" s="214"/>
      <c r="J245" s="214"/>
      <c r="K245" s="223"/>
      <c r="L245" s="220"/>
      <c r="M245" s="214"/>
      <c r="N245" s="214"/>
      <c r="O245" s="215"/>
      <c r="P245" s="239"/>
      <c r="Q245" s="239"/>
      <c r="R245" s="239"/>
      <c r="S245" s="240"/>
    </row>
    <row r="246" spans="1:19" s="235" customFormat="1" ht="15" customHeight="1">
      <c r="A246" s="238">
        <f>IF('Test &amp; Sample Information'!K247="x",'Test &amp; Sample Information'!K247,"")</f>
      </c>
      <c r="B246" s="238">
        <f>IF('Test &amp; Sample Information'!M247="x",'Test &amp; Sample Information'!M247,"")</f>
      </c>
      <c r="C246" s="212">
        <f>IF(OR('Test &amp; Sample Information'!K247="x",'Test &amp; Sample Information'!M247="x"),'Test &amp; Sample Information'!K247,"")</f>
      </c>
      <c r="D246" s="212">
        <f>IF(OR('Test &amp; Sample Information'!K247="x",'Test &amp; Sample Information'!M247="x"),'Test &amp; Sample Information'!B247,"")</f>
      </c>
      <c r="E246" s="212">
        <f>IF(OR('Test &amp; Sample Information'!K247="x",'Test &amp; Sample Information'!M247="x"),'Test &amp; Sample Information'!D247,"")</f>
      </c>
      <c r="F246" s="212">
        <f>IF(OR('Test &amp; Sample Information'!K247="x",'Test &amp; Sample Information'!M247="x"),'Test &amp; Sample Information'!H247,"")</f>
      </c>
      <c r="G246" s="212">
        <f>IF(OR('Test &amp; Sample Information'!K247="x",'Test &amp; Sample Information'!M247="x"),'Test &amp; Sample Information'!J247,"")</f>
      </c>
      <c r="H246" s="216"/>
      <c r="I246" s="214"/>
      <c r="J246" s="214"/>
      <c r="K246" s="223"/>
      <c r="L246" s="220"/>
      <c r="M246" s="214"/>
      <c r="N246" s="214"/>
      <c r="O246" s="215"/>
      <c r="P246" s="239"/>
      <c r="Q246" s="239"/>
      <c r="R246" s="239"/>
      <c r="S246" s="240"/>
    </row>
    <row r="247" spans="1:19" s="235" customFormat="1" ht="15" customHeight="1">
      <c r="A247" s="238">
        <f>IF('Test &amp; Sample Information'!K248="x",'Test &amp; Sample Information'!K248,"")</f>
      </c>
      <c r="B247" s="238">
        <f>IF('Test &amp; Sample Information'!M248="x",'Test &amp; Sample Information'!M248,"")</f>
      </c>
      <c r="C247" s="212">
        <f>IF(OR('Test &amp; Sample Information'!K248="x",'Test &amp; Sample Information'!M248="x"),'Test &amp; Sample Information'!K248,"")</f>
      </c>
      <c r="D247" s="212">
        <f>IF(OR('Test &amp; Sample Information'!K248="x",'Test &amp; Sample Information'!M248="x"),'Test &amp; Sample Information'!B248,"")</f>
      </c>
      <c r="E247" s="212">
        <f>IF(OR('Test &amp; Sample Information'!K248="x",'Test &amp; Sample Information'!M248="x"),'Test &amp; Sample Information'!D248,"")</f>
      </c>
      <c r="F247" s="212">
        <f>IF(OR('Test &amp; Sample Information'!K248="x",'Test &amp; Sample Information'!M248="x"),'Test &amp; Sample Information'!H248,"")</f>
      </c>
      <c r="G247" s="212">
        <f>IF(OR('Test &amp; Sample Information'!K248="x",'Test &amp; Sample Information'!M248="x"),'Test &amp; Sample Information'!J248,"")</f>
      </c>
      <c r="H247" s="216"/>
      <c r="I247" s="214"/>
      <c r="J247" s="214"/>
      <c r="K247" s="223"/>
      <c r="L247" s="220"/>
      <c r="M247" s="214"/>
      <c r="N247" s="214"/>
      <c r="O247" s="215"/>
      <c r="P247" s="239"/>
      <c r="Q247" s="239"/>
      <c r="R247" s="239"/>
      <c r="S247" s="240"/>
    </row>
    <row r="248" spans="1:19" s="235" customFormat="1" ht="15" customHeight="1">
      <c r="A248" s="238">
        <f>IF('Test &amp; Sample Information'!K249="x",'Test &amp; Sample Information'!K249,"")</f>
      </c>
      <c r="B248" s="238">
        <f>IF('Test &amp; Sample Information'!M249="x",'Test &amp; Sample Information'!M249,"")</f>
      </c>
      <c r="C248" s="212">
        <f>IF(OR('Test &amp; Sample Information'!K249="x",'Test &amp; Sample Information'!M249="x"),'Test &amp; Sample Information'!K249,"")</f>
      </c>
      <c r="D248" s="212">
        <f>IF(OR('Test &amp; Sample Information'!K249="x",'Test &amp; Sample Information'!M249="x"),'Test &amp; Sample Information'!B249,"")</f>
      </c>
      <c r="E248" s="212">
        <f>IF(OR('Test &amp; Sample Information'!K249="x",'Test &amp; Sample Information'!M249="x"),'Test &amp; Sample Information'!D249,"")</f>
      </c>
      <c r="F248" s="212">
        <f>IF(OR('Test &amp; Sample Information'!K249="x",'Test &amp; Sample Information'!M249="x"),'Test &amp; Sample Information'!H249,"")</f>
      </c>
      <c r="G248" s="212">
        <f>IF(OR('Test &amp; Sample Information'!K249="x",'Test &amp; Sample Information'!M249="x"),'Test &amp; Sample Information'!J249,"")</f>
      </c>
      <c r="H248" s="216"/>
      <c r="I248" s="214"/>
      <c r="J248" s="214"/>
      <c r="K248" s="223"/>
      <c r="L248" s="220"/>
      <c r="M248" s="214"/>
      <c r="N248" s="214"/>
      <c r="O248" s="215"/>
      <c r="P248" s="239"/>
      <c r="Q248" s="239"/>
      <c r="R248" s="239"/>
      <c r="S248" s="240"/>
    </row>
    <row r="249" spans="1:19" s="235" customFormat="1" ht="15" customHeight="1">
      <c r="A249" s="238">
        <f>IF('Test &amp; Sample Information'!K250="x",'Test &amp; Sample Information'!K250,"")</f>
      </c>
      <c r="B249" s="238">
        <f>IF('Test &amp; Sample Information'!M250="x",'Test &amp; Sample Information'!M250,"")</f>
      </c>
      <c r="C249" s="212">
        <f>IF(OR('Test &amp; Sample Information'!K250="x",'Test &amp; Sample Information'!M250="x"),'Test &amp; Sample Information'!K250,"")</f>
      </c>
      <c r="D249" s="212">
        <f>IF(OR('Test &amp; Sample Information'!K250="x",'Test &amp; Sample Information'!M250="x"),'Test &amp; Sample Information'!B250,"")</f>
      </c>
      <c r="E249" s="212">
        <f>IF(OR('Test &amp; Sample Information'!K250="x",'Test &amp; Sample Information'!M250="x"),'Test &amp; Sample Information'!D250,"")</f>
      </c>
      <c r="F249" s="212">
        <f>IF(OR('Test &amp; Sample Information'!K250="x",'Test &amp; Sample Information'!M250="x"),'Test &amp; Sample Information'!H250,"")</f>
      </c>
      <c r="G249" s="212">
        <f>IF(OR('Test &amp; Sample Information'!K250="x",'Test &amp; Sample Information'!M250="x"),'Test &amp; Sample Information'!J250,"")</f>
      </c>
      <c r="H249" s="216"/>
      <c r="I249" s="214"/>
      <c r="J249" s="214"/>
      <c r="K249" s="223"/>
      <c r="L249" s="220"/>
      <c r="M249" s="214"/>
      <c r="N249" s="214"/>
      <c r="O249" s="215"/>
      <c r="P249" s="239"/>
      <c r="Q249" s="239"/>
      <c r="R249" s="239"/>
      <c r="S249" s="240"/>
    </row>
    <row r="250" spans="1:19" s="235" customFormat="1" ht="15" customHeight="1">
      <c r="A250" s="238">
        <f>IF('Test &amp; Sample Information'!K251="x",'Test &amp; Sample Information'!K251,"")</f>
      </c>
      <c r="B250" s="238">
        <f>IF('Test &amp; Sample Information'!M251="x",'Test &amp; Sample Information'!M251,"")</f>
      </c>
      <c r="C250" s="212">
        <f>IF(OR('Test &amp; Sample Information'!K251="x",'Test &amp; Sample Information'!M251="x"),'Test &amp; Sample Information'!K251,"")</f>
      </c>
      <c r="D250" s="212">
        <f>IF(OR('Test &amp; Sample Information'!K251="x",'Test &amp; Sample Information'!M251="x"),'Test &amp; Sample Information'!B251,"")</f>
      </c>
      <c r="E250" s="212">
        <f>IF(OR('Test &amp; Sample Information'!K251="x",'Test &amp; Sample Information'!M251="x"),'Test &amp; Sample Information'!D251,"")</f>
      </c>
      <c r="F250" s="212">
        <f>IF(OR('Test &amp; Sample Information'!K251="x",'Test &amp; Sample Information'!M251="x"),'Test &amp; Sample Information'!H251,"")</f>
      </c>
      <c r="G250" s="212">
        <f>IF(OR('Test &amp; Sample Information'!K251="x",'Test &amp; Sample Information'!M251="x"),'Test &amp; Sample Information'!J251,"")</f>
      </c>
      <c r="H250" s="216"/>
      <c r="I250" s="214"/>
      <c r="J250" s="214"/>
      <c r="K250" s="223"/>
      <c r="L250" s="220"/>
      <c r="M250" s="214"/>
      <c r="N250" s="214"/>
      <c r="O250" s="215"/>
      <c r="P250" s="239"/>
      <c r="Q250" s="239"/>
      <c r="R250" s="239"/>
      <c r="S250" s="240"/>
    </row>
  </sheetData>
  <sheetProtection sheet="1" selectLockedCells="1"/>
  <mergeCells count="22">
    <mergeCell ref="C7:S7"/>
    <mergeCell ref="C11:C16"/>
    <mergeCell ref="H11:H16"/>
    <mergeCell ref="N11:N16"/>
    <mergeCell ref="D11:D16"/>
    <mergeCell ref="O11:O16"/>
    <mergeCell ref="E11:E16"/>
    <mergeCell ref="P11:P16"/>
    <mergeCell ref="L11:L16"/>
    <mergeCell ref="Q11:Q16"/>
    <mergeCell ref="A11:A16"/>
    <mergeCell ref="B11:B16"/>
    <mergeCell ref="F11:F16"/>
    <mergeCell ref="J11:J16"/>
    <mergeCell ref="I11:I16"/>
    <mergeCell ref="A9:G10"/>
    <mergeCell ref="M11:M16"/>
    <mergeCell ref="M9:S10"/>
    <mergeCell ref="R11:R16"/>
    <mergeCell ref="S11:S16"/>
    <mergeCell ref="G11:G16"/>
    <mergeCell ref="H9:J10"/>
  </mergeCells>
  <printOptions/>
  <pageMargins left="1" right="1" top="0.25" bottom="0.25" header="0.5" footer="0.5"/>
  <pageSetup fitToHeight="1" fitToWidth="1" horizontalDpi="600" verticalDpi="600" orientation="landscape" scale="58" r:id="rId2"/>
  <drawing r:id="rId1"/>
</worksheet>
</file>

<file path=xl/worksheets/sheet4.xml><?xml version="1.0" encoding="utf-8"?>
<worksheet xmlns="http://schemas.openxmlformats.org/spreadsheetml/2006/main" xmlns:r="http://schemas.openxmlformats.org/officeDocument/2006/relationships">
  <sheetPr>
    <tabColor theme="3" tint="0.39998000860214233"/>
    <pageSetUpPr fitToPage="1"/>
  </sheetPr>
  <dimension ref="A1:P53"/>
  <sheetViews>
    <sheetView workbookViewId="0" topLeftCell="A28">
      <selection activeCell="D36" sqref="D36"/>
    </sheetView>
  </sheetViews>
  <sheetFormatPr defaultColWidth="9.140625" defaultRowHeight="15"/>
  <cols>
    <col min="1" max="1" width="29.00390625" style="1" customWidth="1"/>
    <col min="2" max="2" width="16.7109375" style="1" customWidth="1"/>
    <col min="3" max="3" width="11.140625" style="1" customWidth="1"/>
    <col min="4" max="4" width="10.421875" style="1" customWidth="1"/>
    <col min="5" max="5" width="10.7109375" style="1" customWidth="1"/>
    <col min="6" max="6" width="12.57421875" style="1" customWidth="1"/>
    <col min="7" max="7" width="10.57421875" style="1" customWidth="1"/>
    <col min="8" max="8" width="6.28125" style="1" customWidth="1"/>
    <col min="9" max="9" width="16.140625" style="133" customWidth="1"/>
    <col min="10" max="10" width="3.8515625" style="1" customWidth="1"/>
    <col min="11" max="11" width="11.7109375" style="1" customWidth="1"/>
    <col min="12" max="12" width="1.57421875" style="1" customWidth="1"/>
    <col min="13" max="13" width="16.140625" style="118" hidden="1" customWidth="1"/>
    <col min="14" max="14" width="9.140625" style="82" hidden="1" customWidth="1"/>
    <col min="15" max="15" width="9.140625" style="118" hidden="1" customWidth="1"/>
    <col min="16" max="16" width="9.140625" style="82" hidden="1" customWidth="1"/>
    <col min="17" max="23" width="9.140625" style="1" hidden="1" customWidth="1"/>
    <col min="24" max="30" width="9.140625" style="1" customWidth="1"/>
    <col min="31" max="16384" width="9.140625" style="1" customWidth="1"/>
  </cols>
  <sheetData>
    <row r="1" spans="1:16" s="33" customFormat="1" ht="21" customHeight="1">
      <c r="A1" s="115" t="s">
        <v>128</v>
      </c>
      <c r="B1" s="116"/>
      <c r="C1" s="125"/>
      <c r="D1" s="125"/>
      <c r="E1" s="125"/>
      <c r="F1" s="125"/>
      <c r="G1" s="125"/>
      <c r="H1" s="125"/>
      <c r="I1" s="125"/>
      <c r="J1" s="125"/>
      <c r="K1" s="126"/>
      <c r="L1" s="127"/>
      <c r="M1" s="119"/>
      <c r="N1" s="171"/>
      <c r="O1" s="118"/>
      <c r="P1" s="82"/>
    </row>
    <row r="2" spans="1:14" ht="15">
      <c r="A2" s="3"/>
      <c r="B2" s="265"/>
      <c r="C2" s="265"/>
      <c r="D2" s="265"/>
      <c r="E2" s="265"/>
      <c r="F2" s="265"/>
      <c r="G2" s="265"/>
      <c r="H2" s="265"/>
      <c r="I2" s="265"/>
      <c r="J2" s="265"/>
      <c r="K2" s="265"/>
      <c r="L2" s="177"/>
      <c r="M2" s="119"/>
      <c r="N2" s="171"/>
    </row>
    <row r="3" spans="1:14" ht="15">
      <c r="A3" s="3"/>
      <c r="B3" s="265"/>
      <c r="C3" s="265"/>
      <c r="D3" s="265"/>
      <c r="E3" s="265"/>
      <c r="F3" s="265"/>
      <c r="G3" s="265"/>
      <c r="H3" s="265"/>
      <c r="I3" s="265"/>
      <c r="J3" s="265"/>
      <c r="K3" s="265"/>
      <c r="L3" s="177"/>
      <c r="M3" s="119"/>
      <c r="N3" s="171"/>
    </row>
    <row r="4" spans="1:14" ht="15">
      <c r="A4" s="3"/>
      <c r="B4" s="265"/>
      <c r="C4" s="265"/>
      <c r="D4" s="265"/>
      <c r="E4" s="265"/>
      <c r="F4" s="265"/>
      <c r="G4" s="265"/>
      <c r="H4" s="265"/>
      <c r="I4" s="265"/>
      <c r="J4" s="265"/>
      <c r="K4" s="265"/>
      <c r="L4" s="177"/>
      <c r="M4" s="119"/>
      <c r="N4" s="171"/>
    </row>
    <row r="5" spans="1:14" ht="15">
      <c r="A5" s="3"/>
      <c r="B5" s="265"/>
      <c r="C5" s="265"/>
      <c r="D5" s="265"/>
      <c r="E5" s="265"/>
      <c r="F5" s="265"/>
      <c r="G5" s="265"/>
      <c r="H5" s="265"/>
      <c r="I5" s="265"/>
      <c r="J5" s="265"/>
      <c r="K5" s="265"/>
      <c r="L5" s="177"/>
      <c r="M5" s="119"/>
      <c r="N5" s="171"/>
    </row>
    <row r="6" spans="1:14" ht="15">
      <c r="A6" s="3"/>
      <c r="B6" s="265"/>
      <c r="C6" s="265"/>
      <c r="D6" s="265"/>
      <c r="E6" s="265"/>
      <c r="F6" s="265"/>
      <c r="G6" s="265"/>
      <c r="H6" s="265"/>
      <c r="I6" s="265"/>
      <c r="J6" s="265"/>
      <c r="K6" s="265"/>
      <c r="L6" s="177"/>
      <c r="M6" s="119"/>
      <c r="N6" s="171"/>
    </row>
    <row r="7" spans="1:16" s="33" customFormat="1" ht="15">
      <c r="A7" s="3"/>
      <c r="B7" s="265"/>
      <c r="C7" s="265"/>
      <c r="D7" s="265"/>
      <c r="E7" s="265"/>
      <c r="F7" s="265"/>
      <c r="G7" s="265"/>
      <c r="H7" s="265"/>
      <c r="I7" s="265"/>
      <c r="J7" s="265"/>
      <c r="K7" s="265"/>
      <c r="L7" s="177"/>
      <c r="M7" s="119"/>
      <c r="N7" s="171"/>
      <c r="O7" s="118"/>
      <c r="P7" s="82"/>
    </row>
    <row r="8" spans="1:14" ht="15" customHeight="1">
      <c r="A8" s="502" t="s">
        <v>120</v>
      </c>
      <c r="B8" s="503"/>
      <c r="C8" s="503"/>
      <c r="D8" s="503"/>
      <c r="E8" s="503"/>
      <c r="F8" s="503"/>
      <c r="G8" s="503"/>
      <c r="H8" s="503"/>
      <c r="I8" s="503"/>
      <c r="J8" s="503"/>
      <c r="K8" s="503"/>
      <c r="L8" s="504"/>
      <c r="M8" s="119"/>
      <c r="N8" s="171"/>
    </row>
    <row r="9" spans="1:14" ht="15">
      <c r="A9" s="505"/>
      <c r="B9" s="503"/>
      <c r="C9" s="503"/>
      <c r="D9" s="503"/>
      <c r="E9" s="503"/>
      <c r="F9" s="503"/>
      <c r="G9" s="503"/>
      <c r="H9" s="503"/>
      <c r="I9" s="503"/>
      <c r="J9" s="503"/>
      <c r="K9" s="503"/>
      <c r="L9" s="504"/>
      <c r="M9" s="119"/>
      <c r="N9" s="171"/>
    </row>
    <row r="10" spans="1:16" s="33" customFormat="1" ht="13.5" customHeight="1">
      <c r="A10" s="262"/>
      <c r="B10" s="261"/>
      <c r="C10" s="261"/>
      <c r="D10" s="556"/>
      <c r="E10" s="557"/>
      <c r="F10" s="562" t="s">
        <v>65</v>
      </c>
      <c r="G10" s="562"/>
      <c r="H10" s="544" t="s">
        <v>51</v>
      </c>
      <c r="I10" s="545"/>
      <c r="J10" s="544" t="s">
        <v>13</v>
      </c>
      <c r="K10" s="550"/>
      <c r="L10" s="551"/>
      <c r="M10" s="119"/>
      <c r="N10" s="171"/>
      <c r="O10" s="118"/>
      <c r="P10" s="82"/>
    </row>
    <row r="11" spans="1:14" ht="9" customHeight="1">
      <c r="A11" s="40"/>
      <c r="B11" s="41"/>
      <c r="C11" s="41"/>
      <c r="D11" s="558"/>
      <c r="E11" s="559"/>
      <c r="F11" s="562"/>
      <c r="G11" s="562"/>
      <c r="H11" s="546"/>
      <c r="I11" s="547"/>
      <c r="J11" s="546"/>
      <c r="K11" s="552"/>
      <c r="L11" s="553"/>
      <c r="M11" s="119"/>
      <c r="N11" s="171"/>
    </row>
    <row r="12" spans="1:14" ht="15" customHeight="1" thickBot="1">
      <c r="A12" s="94" t="s">
        <v>18</v>
      </c>
      <c r="B12" s="41"/>
      <c r="C12" s="41"/>
      <c r="D12" s="560"/>
      <c r="E12" s="561"/>
      <c r="F12" s="563"/>
      <c r="G12" s="563"/>
      <c r="H12" s="548"/>
      <c r="I12" s="549"/>
      <c r="J12" s="548"/>
      <c r="K12" s="554"/>
      <c r="L12" s="555"/>
      <c r="M12" s="119"/>
      <c r="N12" s="171"/>
    </row>
    <row r="13" spans="1:16" s="33" customFormat="1" ht="15.75" customHeight="1">
      <c r="A13" s="142"/>
      <c r="B13" s="512" t="s">
        <v>116</v>
      </c>
      <c r="C13" s="512"/>
      <c r="D13" s="124"/>
      <c r="E13" s="124"/>
      <c r="F13" s="124"/>
      <c r="G13" s="124"/>
      <c r="H13" s="124"/>
      <c r="I13" s="124"/>
      <c r="J13" s="124"/>
      <c r="K13" s="87"/>
      <c r="L13" s="88"/>
      <c r="M13" s="119"/>
      <c r="N13" s="171"/>
      <c r="O13" s="118"/>
      <c r="P13" s="82"/>
    </row>
    <row r="14" spans="1:12" ht="15" customHeight="1">
      <c r="A14" s="117"/>
      <c r="B14" s="513"/>
      <c r="C14" s="513"/>
      <c r="D14" s="514"/>
      <c r="E14" s="511"/>
      <c r="F14" s="496">
        <v>85</v>
      </c>
      <c r="G14" s="511"/>
      <c r="H14" s="486">
        <f>+COUNTIF(NonGC,"HD")</f>
        <v>0</v>
      </c>
      <c r="I14" s="486"/>
      <c r="J14" s="496">
        <f>F14*H14</f>
        <v>0</v>
      </c>
      <c r="K14" s="496"/>
      <c r="L14" s="497"/>
    </row>
    <row r="15" spans="1:16" s="131" customFormat="1" ht="15" customHeight="1">
      <c r="A15" s="117"/>
      <c r="B15" s="513"/>
      <c r="C15" s="513"/>
      <c r="D15" s="514"/>
      <c r="E15" s="511"/>
      <c r="F15" s="496"/>
      <c r="G15" s="511"/>
      <c r="H15" s="486"/>
      <c r="I15" s="486"/>
      <c r="J15" s="496"/>
      <c r="K15" s="496"/>
      <c r="L15" s="497"/>
      <c r="M15" s="118"/>
      <c r="N15" s="82"/>
      <c r="O15" s="118"/>
      <c r="P15" s="82"/>
    </row>
    <row r="16" spans="1:16" s="131" customFormat="1" ht="12" customHeight="1">
      <c r="A16" s="117"/>
      <c r="B16" s="513"/>
      <c r="C16" s="513"/>
      <c r="D16" s="514"/>
      <c r="E16" s="511"/>
      <c r="F16" s="496"/>
      <c r="G16" s="511"/>
      <c r="H16" s="486"/>
      <c r="I16" s="486"/>
      <c r="J16" s="496"/>
      <c r="K16" s="496"/>
      <c r="L16" s="497"/>
      <c r="M16" s="118"/>
      <c r="N16" s="82"/>
      <c r="O16" s="118"/>
      <c r="P16" s="82"/>
    </row>
    <row r="17" spans="1:12" ht="15" customHeight="1">
      <c r="A17" s="251"/>
      <c r="B17" s="513"/>
      <c r="C17" s="513"/>
      <c r="D17" s="511"/>
      <c r="E17" s="511"/>
      <c r="F17" s="511"/>
      <c r="G17" s="511"/>
      <c r="H17" s="486"/>
      <c r="I17" s="486"/>
      <c r="J17" s="496"/>
      <c r="K17" s="496"/>
      <c r="L17" s="497"/>
    </row>
    <row r="18" spans="1:16" s="151" customFormat="1" ht="16.5" customHeight="1" thickBot="1">
      <c r="A18" s="157"/>
      <c r="B18" s="158"/>
      <c r="C18" s="158"/>
      <c r="D18" s="159"/>
      <c r="E18" s="167"/>
      <c r="F18" s="166"/>
      <c r="G18" s="167"/>
      <c r="H18" s="166"/>
      <c r="I18" s="166"/>
      <c r="J18" s="166"/>
      <c r="K18" s="166"/>
      <c r="L18" s="191"/>
      <c r="M18" s="300"/>
      <c r="N18" s="82"/>
      <c r="O18" s="118"/>
      <c r="P18" s="82"/>
    </row>
    <row r="19" spans="1:13" ht="10.5" customHeight="1">
      <c r="A19" s="13"/>
      <c r="B19" s="515" t="s">
        <v>125</v>
      </c>
      <c r="C19" s="515"/>
      <c r="D19" s="483"/>
      <c r="E19" s="483"/>
      <c r="F19" s="496"/>
      <c r="G19" s="496"/>
      <c r="H19" s="486"/>
      <c r="I19" s="486"/>
      <c r="J19" s="486"/>
      <c r="K19" s="496"/>
      <c r="L19" s="497"/>
      <c r="M19" s="82"/>
    </row>
    <row r="20" spans="1:16" s="33" customFormat="1" ht="15" customHeight="1">
      <c r="A20" s="140"/>
      <c r="B20" s="515"/>
      <c r="C20" s="515"/>
      <c r="D20" s="485"/>
      <c r="E20" s="485"/>
      <c r="F20" s="496">
        <v>35</v>
      </c>
      <c r="G20" s="496"/>
      <c r="H20" s="520">
        <f>+COUNTIF(NonGC,"ST")+COUNTIF(NonGC,"SNP")</f>
        <v>0</v>
      </c>
      <c r="I20" s="520"/>
      <c r="J20" s="496">
        <f>SUM(H20*F20)</f>
        <v>0</v>
      </c>
      <c r="K20" s="496"/>
      <c r="L20" s="497"/>
      <c r="M20" s="82"/>
      <c r="N20" s="82"/>
      <c r="O20" s="118"/>
      <c r="P20" s="82"/>
    </row>
    <row r="21" spans="1:13" ht="22.5" customHeight="1">
      <c r="A21" s="3"/>
      <c r="B21" s="515"/>
      <c r="C21" s="515"/>
      <c r="D21" s="485"/>
      <c r="E21" s="485"/>
      <c r="F21" s="496"/>
      <c r="G21" s="496"/>
      <c r="H21" s="520"/>
      <c r="I21" s="520"/>
      <c r="J21" s="496"/>
      <c r="K21" s="496"/>
      <c r="L21" s="497"/>
      <c r="M21" s="82"/>
    </row>
    <row r="22" spans="1:16" s="131" customFormat="1" ht="27.75" customHeight="1">
      <c r="A22" s="506" t="s">
        <v>124</v>
      </c>
      <c r="B22" s="507"/>
      <c r="C22" s="507"/>
      <c r="D22" s="255"/>
      <c r="E22" s="147"/>
      <c r="F22" s="144"/>
      <c r="G22" s="144"/>
      <c r="H22" s="252"/>
      <c r="I22" s="252"/>
      <c r="J22" s="252"/>
      <c r="K22" s="253"/>
      <c r="L22" s="254"/>
      <c r="M22" s="82"/>
      <c r="N22" s="82"/>
      <c r="O22" s="118"/>
      <c r="P22" s="82"/>
    </row>
    <row r="23" spans="1:16" s="197" customFormat="1" ht="19.5" customHeight="1">
      <c r="A23" s="141"/>
      <c r="B23" s="508" t="s">
        <v>123</v>
      </c>
      <c r="C23" s="508"/>
      <c r="D23" s="256"/>
      <c r="E23" s="256"/>
      <c r="F23" s="257"/>
      <c r="G23" s="257"/>
      <c r="H23" s="150"/>
      <c r="I23" s="150"/>
      <c r="J23" s="260"/>
      <c r="K23" s="257"/>
      <c r="L23" s="259"/>
      <c r="M23" s="82"/>
      <c r="N23" s="82"/>
      <c r="O23" s="118"/>
      <c r="P23" s="82"/>
    </row>
    <row r="24" spans="1:16" s="197" customFormat="1" ht="15.75" customHeight="1">
      <c r="A24" s="522" t="s">
        <v>102</v>
      </c>
      <c r="B24" s="509"/>
      <c r="C24" s="509"/>
      <c r="D24" s="485"/>
      <c r="E24" s="485"/>
      <c r="F24" s="496">
        <v>30</v>
      </c>
      <c r="G24" s="496"/>
      <c r="H24" s="486">
        <f>+COUNTIF(NonGC,"GST")</f>
        <v>0</v>
      </c>
      <c r="I24" s="486"/>
      <c r="J24" s="496">
        <f>SUM(H24*F24)</f>
        <v>0</v>
      </c>
      <c r="K24" s="496"/>
      <c r="L24" s="497"/>
      <c r="M24" s="82"/>
      <c r="N24" s="82"/>
      <c r="O24" s="118"/>
      <c r="P24" s="82"/>
    </row>
    <row r="25" spans="1:16" s="197" customFormat="1" ht="23.25" customHeight="1">
      <c r="A25" s="523"/>
      <c r="B25" s="509"/>
      <c r="C25" s="509"/>
      <c r="D25" s="485"/>
      <c r="E25" s="485"/>
      <c r="F25" s="496"/>
      <c r="G25" s="496"/>
      <c r="H25" s="486"/>
      <c r="I25" s="486"/>
      <c r="J25" s="496"/>
      <c r="K25" s="496"/>
      <c r="L25" s="497"/>
      <c r="M25" s="82"/>
      <c r="N25" s="82"/>
      <c r="O25" s="118"/>
      <c r="P25" s="82"/>
    </row>
    <row r="26" spans="1:16" s="197" customFormat="1" ht="24.75" customHeight="1">
      <c r="A26" s="200"/>
      <c r="B26" s="510"/>
      <c r="C26" s="510"/>
      <c r="D26" s="255"/>
      <c r="E26" s="201"/>
      <c r="F26" s="144"/>
      <c r="G26" s="202"/>
      <c r="H26" s="203"/>
      <c r="I26" s="203"/>
      <c r="J26" s="252"/>
      <c r="K26" s="253"/>
      <c r="L26" s="254"/>
      <c r="M26" s="82"/>
      <c r="N26" s="82"/>
      <c r="O26" s="118"/>
      <c r="P26" s="82"/>
    </row>
    <row r="27" spans="1:16" s="33" customFormat="1" ht="15" customHeight="1">
      <c r="A27" s="141"/>
      <c r="B27" s="508" t="s">
        <v>146</v>
      </c>
      <c r="C27" s="508"/>
      <c r="D27" s="492" t="s">
        <v>114</v>
      </c>
      <c r="E27" s="492"/>
      <c r="F27" s="496">
        <v>25</v>
      </c>
      <c r="G27" s="496"/>
      <c r="H27" s="486">
        <f>+COUNTIF(NonGC,"GSB")</f>
        <v>0</v>
      </c>
      <c r="I27" s="486"/>
      <c r="J27" s="488">
        <f>IF(H27&gt;0,H27*F27,0)</f>
        <v>0</v>
      </c>
      <c r="K27" s="488"/>
      <c r="L27" s="489"/>
      <c r="M27" s="82"/>
      <c r="N27" s="82"/>
      <c r="O27" s="118"/>
      <c r="P27" s="82"/>
    </row>
    <row r="28" spans="1:13" ht="21.75" customHeight="1">
      <c r="A28" s="524" t="s">
        <v>121</v>
      </c>
      <c r="B28" s="509"/>
      <c r="C28" s="509"/>
      <c r="D28" s="493"/>
      <c r="E28" s="493"/>
      <c r="F28" s="490"/>
      <c r="G28" s="490"/>
      <c r="H28" s="487"/>
      <c r="I28" s="487"/>
      <c r="J28" s="490"/>
      <c r="K28" s="490"/>
      <c r="L28" s="491"/>
      <c r="M28" s="82"/>
    </row>
    <row r="29" spans="1:12" ht="15" customHeight="1">
      <c r="A29" s="524"/>
      <c r="B29" s="509"/>
      <c r="C29" s="509"/>
      <c r="D29" s="484" t="s">
        <v>95</v>
      </c>
      <c r="E29" s="484"/>
      <c r="F29" s="496">
        <v>5</v>
      </c>
      <c r="G29" s="496"/>
      <c r="H29" s="501">
        <f>+COUNTIF(NonGC,"GSB Add-On")</f>
        <v>0</v>
      </c>
      <c r="I29" s="501"/>
      <c r="J29" s="494">
        <f>SUM(H29*F29)</f>
        <v>0</v>
      </c>
      <c r="K29" s="494"/>
      <c r="L29" s="495"/>
    </row>
    <row r="30" spans="1:16" s="131" customFormat="1" ht="15" customHeight="1">
      <c r="A30" s="140"/>
      <c r="B30" s="509"/>
      <c r="C30" s="509"/>
      <c r="D30" s="485"/>
      <c r="E30" s="485"/>
      <c r="F30" s="496"/>
      <c r="G30" s="496"/>
      <c r="H30" s="486"/>
      <c r="I30" s="486"/>
      <c r="J30" s="496"/>
      <c r="K30" s="496"/>
      <c r="L30" s="497"/>
      <c r="M30" s="118"/>
      <c r="N30" s="82"/>
      <c r="O30" s="118"/>
      <c r="P30" s="82"/>
    </row>
    <row r="31" spans="1:16" s="133" customFormat="1" ht="10.5" customHeight="1">
      <c r="A31" s="140"/>
      <c r="B31" s="509"/>
      <c r="C31" s="509"/>
      <c r="D31" s="255"/>
      <c r="E31" s="255"/>
      <c r="F31" s="253"/>
      <c r="G31" s="253"/>
      <c r="H31" s="252"/>
      <c r="I31" s="252"/>
      <c r="J31" s="252"/>
      <c r="K31" s="253"/>
      <c r="L31" s="254"/>
      <c r="M31" s="118"/>
      <c r="N31" s="82"/>
      <c r="O31" s="118"/>
      <c r="P31" s="82"/>
    </row>
    <row r="32" spans="1:16" s="131" customFormat="1" ht="22.5" customHeight="1">
      <c r="A32" s="516"/>
      <c r="B32" s="517"/>
      <c r="C32" s="517"/>
      <c r="D32" s="255"/>
      <c r="E32" s="132"/>
      <c r="F32" s="184" t="s">
        <v>20</v>
      </c>
      <c r="G32" s="132"/>
      <c r="H32" s="265"/>
      <c r="I32" s="500">
        <f>SUM(+J24+J29+J27+J20+J14)</f>
        <v>0</v>
      </c>
      <c r="J32" s="500"/>
      <c r="K32" s="496"/>
      <c r="L32" s="497"/>
      <c r="M32" s="118"/>
      <c r="N32" s="185">
        <f>SUM(I43+I42+I44+I39+I45+I41+I40+I38+G43+G42+G44+G39+G45+G41+G40+G38+H29+H24+H27++H20+H14)</f>
        <v>0</v>
      </c>
      <c r="O32" s="118"/>
      <c r="P32" s="82"/>
    </row>
    <row r="33" spans="1:16" s="131" customFormat="1" ht="17.25" customHeight="1" thickBot="1">
      <c r="A33" s="518"/>
      <c r="B33" s="519"/>
      <c r="C33" s="519"/>
      <c r="D33" s="137"/>
      <c r="E33" s="138"/>
      <c r="F33" s="138"/>
      <c r="G33" s="138"/>
      <c r="H33" s="154"/>
      <c r="I33" s="154"/>
      <c r="J33" s="154"/>
      <c r="K33" s="533"/>
      <c r="L33" s="534"/>
      <c r="M33" s="118"/>
      <c r="N33" s="82"/>
      <c r="O33" s="118"/>
      <c r="P33" s="82"/>
    </row>
    <row r="34" spans="1:16" s="131" customFormat="1" ht="18.75" customHeight="1">
      <c r="A34" s="94" t="s">
        <v>19</v>
      </c>
      <c r="B34" s="14"/>
      <c r="C34" s="14"/>
      <c r="D34" s="255"/>
      <c r="E34" s="255"/>
      <c r="F34" s="253"/>
      <c r="G34" s="253"/>
      <c r="H34" s="15"/>
      <c r="I34" s="15"/>
      <c r="J34" s="15"/>
      <c r="K34" s="135"/>
      <c r="L34" s="136"/>
      <c r="M34" s="118"/>
      <c r="N34" s="82"/>
      <c r="O34" s="118"/>
      <c r="P34" s="82"/>
    </row>
    <row r="35" spans="1:16" s="131" customFormat="1" ht="15" customHeight="1">
      <c r="A35" s="540" t="s">
        <v>93</v>
      </c>
      <c r="B35" s="541"/>
      <c r="C35" s="541"/>
      <c r="D35" s="148"/>
      <c r="E35" s="148"/>
      <c r="F35" s="148"/>
      <c r="G35" s="498" t="s">
        <v>109</v>
      </c>
      <c r="H35" s="148"/>
      <c r="I35" s="499" t="s">
        <v>152</v>
      </c>
      <c r="J35" s="148"/>
      <c r="K35" s="148"/>
      <c r="L35" s="149"/>
      <c r="M35" s="118"/>
      <c r="N35" s="82"/>
      <c r="O35" s="118"/>
      <c r="P35" s="82"/>
    </row>
    <row r="36" spans="1:16" s="131" customFormat="1" ht="28.5" customHeight="1">
      <c r="A36" s="542"/>
      <c r="B36" s="541"/>
      <c r="C36" s="541"/>
      <c r="D36" s="148"/>
      <c r="E36" s="148"/>
      <c r="F36" s="148"/>
      <c r="G36" s="498"/>
      <c r="H36" s="258"/>
      <c r="I36" s="499"/>
      <c r="J36" s="521"/>
      <c r="K36" s="521"/>
      <c r="L36" s="149"/>
      <c r="M36" s="118"/>
      <c r="N36" s="82"/>
      <c r="O36" s="118"/>
      <c r="P36" s="82"/>
    </row>
    <row r="37" spans="1:16" s="131" customFormat="1" ht="15" customHeight="1">
      <c r="A37" s="129"/>
      <c r="B37" s="130"/>
      <c r="C37" s="130"/>
      <c r="D37" s="265"/>
      <c r="E37" s="139"/>
      <c r="F37" s="265"/>
      <c r="G37" s="156"/>
      <c r="H37" s="252"/>
      <c r="I37" s="252"/>
      <c r="J37" s="252"/>
      <c r="K37" s="135"/>
      <c r="L37" s="136"/>
      <c r="M37" s="118"/>
      <c r="N37" s="170" t="s">
        <v>106</v>
      </c>
      <c r="O37" s="118"/>
      <c r="P37" s="170"/>
    </row>
    <row r="38" spans="1:16" s="131" customFormat="1" ht="15" customHeight="1">
      <c r="A38" s="129"/>
      <c r="B38" s="130"/>
      <c r="C38" s="160" t="s">
        <v>66</v>
      </c>
      <c r="D38" s="265"/>
      <c r="E38" s="160"/>
      <c r="F38" s="160"/>
      <c r="G38" s="156">
        <f>+COUNTIF(Genetic_Conditions,"AM Add-on")</f>
        <v>0</v>
      </c>
      <c r="H38" s="252"/>
      <c r="I38" s="173">
        <f>+COUNTIF(Genetic_Conditions,"AM")</f>
        <v>0</v>
      </c>
      <c r="J38" s="486"/>
      <c r="K38" s="486"/>
      <c r="L38" s="136"/>
      <c r="M38" s="118"/>
      <c r="N38" s="82" t="s">
        <v>68</v>
      </c>
      <c r="O38" s="118"/>
      <c r="P38" s="82"/>
    </row>
    <row r="39" spans="1:16" s="187" customFormat="1" ht="15" customHeight="1">
      <c r="A39" s="129"/>
      <c r="B39" s="130"/>
      <c r="C39" s="160" t="s">
        <v>16</v>
      </c>
      <c r="D39" s="265"/>
      <c r="E39" s="160"/>
      <c r="F39" s="160"/>
      <c r="G39" s="156">
        <f>+COUNTIF(Genetic_Conditions,"NH Add-on")</f>
        <v>0</v>
      </c>
      <c r="H39" s="252"/>
      <c r="I39" s="173">
        <f>+COUNTIF(Genetic_Conditions,"NH")</f>
        <v>0</v>
      </c>
      <c r="J39" s="252"/>
      <c r="K39" s="252"/>
      <c r="L39" s="136"/>
      <c r="M39" s="118"/>
      <c r="N39" s="82"/>
      <c r="O39" s="118"/>
      <c r="P39" s="82"/>
    </row>
    <row r="40" spans="1:16" s="131" customFormat="1" ht="15" customHeight="1">
      <c r="A40" s="129"/>
      <c r="B40" s="130"/>
      <c r="C40" s="114" t="s">
        <v>14</v>
      </c>
      <c r="D40" s="265"/>
      <c r="E40" s="161"/>
      <c r="F40" s="161"/>
      <c r="G40" s="156">
        <f>+COUNTIF(Genetic_Conditions,"CA Add-on")</f>
        <v>0</v>
      </c>
      <c r="H40" s="143"/>
      <c r="I40" s="173">
        <f>+COUNTIF(Genetic_Conditions,"CA")</f>
        <v>0</v>
      </c>
      <c r="J40" s="478"/>
      <c r="K40" s="479"/>
      <c r="L40" s="136"/>
      <c r="M40" s="118"/>
      <c r="N40" s="82" t="s">
        <v>69</v>
      </c>
      <c r="O40" s="118"/>
      <c r="P40" s="82"/>
    </row>
    <row r="41" spans="1:16" s="131" customFormat="1" ht="15" customHeight="1">
      <c r="A41" s="129"/>
      <c r="B41" s="130"/>
      <c r="C41" s="160" t="s">
        <v>89</v>
      </c>
      <c r="D41" s="265"/>
      <c r="E41" s="162"/>
      <c r="F41" s="162"/>
      <c r="G41" s="156">
        <f>+COUNTIF(Genetic_Conditions,"DD Add-on")</f>
        <v>0</v>
      </c>
      <c r="H41" s="143"/>
      <c r="I41" s="173">
        <f>+COUNTIF(Genetic_Conditions,"DD")</f>
        <v>0</v>
      </c>
      <c r="J41" s="476"/>
      <c r="K41" s="477"/>
      <c r="L41" s="136"/>
      <c r="M41" s="118"/>
      <c r="N41" s="82" t="s">
        <v>88</v>
      </c>
      <c r="O41" s="118"/>
      <c r="P41" s="82"/>
    </row>
    <row r="42" spans="1:16" s="187" customFormat="1" ht="15" customHeight="1">
      <c r="A42" s="129"/>
      <c r="B42" s="130"/>
      <c r="C42" s="135" t="s">
        <v>67</v>
      </c>
      <c r="D42" s="265"/>
      <c r="E42" s="162"/>
      <c r="F42" s="162"/>
      <c r="G42" s="156">
        <f>+COUNTIF(Genetic_Conditions,"PHA Add-on")</f>
        <v>0</v>
      </c>
      <c r="H42" s="143"/>
      <c r="I42" s="173">
        <f>+COUNTIF(Genetic_Conditions,"PHA")</f>
        <v>0</v>
      </c>
      <c r="J42" s="263"/>
      <c r="K42" s="264"/>
      <c r="L42" s="136"/>
      <c r="M42" s="118"/>
      <c r="N42" s="82"/>
      <c r="O42" s="118"/>
      <c r="P42" s="82"/>
    </row>
    <row r="43" spans="1:16" s="131" customFormat="1" ht="15" customHeight="1">
      <c r="A43" s="94"/>
      <c r="B43" s="14"/>
      <c r="C43" s="164" t="s">
        <v>17</v>
      </c>
      <c r="D43" s="265"/>
      <c r="E43" s="161"/>
      <c r="F43" s="161"/>
      <c r="G43" s="156">
        <f>+COUNTIF(Genetic_Conditions,"TH Add-on")</f>
        <v>0</v>
      </c>
      <c r="H43" s="143"/>
      <c r="I43" s="173">
        <f>+COUNTIF(Genetic_Conditions,"TH")</f>
        <v>0</v>
      </c>
      <c r="J43" s="481"/>
      <c r="K43" s="482"/>
      <c r="L43" s="136"/>
      <c r="M43" s="118"/>
      <c r="N43" s="82" t="s">
        <v>70</v>
      </c>
      <c r="O43" s="118"/>
      <c r="P43" s="82"/>
    </row>
    <row r="44" spans="1:16" s="131" customFormat="1" ht="15" customHeight="1">
      <c r="A44" s="94"/>
      <c r="B44" s="14"/>
      <c r="C44" s="160" t="s">
        <v>98</v>
      </c>
      <c r="D44" s="265"/>
      <c r="E44" s="160"/>
      <c r="F44" s="160"/>
      <c r="G44" s="156">
        <f>+COUNTIF(Genetic_Conditions,"OS Add-on")</f>
        <v>0</v>
      </c>
      <c r="H44" s="143"/>
      <c r="I44" s="173">
        <f>+COUNTIF(Genetic_Conditions,"OS")</f>
        <v>0</v>
      </c>
      <c r="J44" s="476"/>
      <c r="K44" s="477"/>
      <c r="L44" s="136"/>
      <c r="M44" s="118"/>
      <c r="N44" s="82" t="s">
        <v>103</v>
      </c>
      <c r="O44" s="118"/>
      <c r="P44" s="82"/>
    </row>
    <row r="45" spans="1:16" s="33" customFormat="1" ht="15" customHeight="1">
      <c r="A45" s="207"/>
      <c r="B45" s="208"/>
      <c r="C45" s="114" t="s">
        <v>15</v>
      </c>
      <c r="D45" s="265"/>
      <c r="E45" s="163"/>
      <c r="F45" s="163"/>
      <c r="G45" s="156">
        <f>+COUNTIF(Genetic_Conditions,"IE Add-on")</f>
        <v>0</v>
      </c>
      <c r="H45" s="143"/>
      <c r="I45" s="173">
        <f>+COUNTIF(Genetic_Conditions,"IE")</f>
        <v>0</v>
      </c>
      <c r="J45" s="476"/>
      <c r="K45" s="477"/>
      <c r="L45" s="136"/>
      <c r="M45" s="118"/>
      <c r="N45" s="82" t="s">
        <v>104</v>
      </c>
      <c r="O45" s="118"/>
      <c r="P45" s="82"/>
    </row>
    <row r="46" spans="1:16" s="131" customFormat="1" ht="15.75" customHeight="1">
      <c r="A46" s="209"/>
      <c r="B46" s="266"/>
      <c r="C46" s="265"/>
      <c r="D46" s="265"/>
      <c r="E46" s="165"/>
      <c r="F46" s="165"/>
      <c r="G46" s="265"/>
      <c r="H46" s="265"/>
      <c r="I46" s="265"/>
      <c r="J46" s="476"/>
      <c r="K46" s="477"/>
      <c r="L46" s="77"/>
      <c r="M46" s="118"/>
      <c r="N46" s="82" t="s">
        <v>105</v>
      </c>
      <c r="O46" s="118"/>
      <c r="P46" s="82"/>
    </row>
    <row r="47" spans="1:14" ht="10.5" customHeight="1">
      <c r="A47" s="129"/>
      <c r="B47" s="130"/>
      <c r="C47" s="265"/>
      <c r="D47" s="480"/>
      <c r="E47" s="480"/>
      <c r="F47" s="480"/>
      <c r="G47" s="543"/>
      <c r="H47" s="543"/>
      <c r="I47" s="543"/>
      <c r="J47" s="543"/>
      <c r="K47" s="134"/>
      <c r="L47" s="77"/>
      <c r="M47" s="123"/>
      <c r="N47" s="82" t="s">
        <v>92</v>
      </c>
    </row>
    <row r="48" spans="1:16" s="33" customFormat="1" ht="43.5" customHeight="1">
      <c r="A48" s="531" t="s">
        <v>99</v>
      </c>
      <c r="B48" s="532"/>
      <c r="C48" s="532"/>
      <c r="D48" s="532"/>
      <c r="E48" s="532"/>
      <c r="F48" s="475" t="s">
        <v>21</v>
      </c>
      <c r="G48" s="475"/>
      <c r="H48" s="152"/>
      <c r="I48" s="463">
        <f>SUM('Test &amp; Sample Information'!AR19)</f>
        <v>0</v>
      </c>
      <c r="J48" s="463"/>
      <c r="K48" s="178"/>
      <c r="L48" s="179"/>
      <c r="M48" s="118"/>
      <c r="N48" s="82"/>
      <c r="O48" s="118"/>
      <c r="P48" s="82"/>
    </row>
    <row r="49" spans="1:16" s="33" customFormat="1" ht="15" customHeight="1">
      <c r="A49" s="537"/>
      <c r="B49" s="538"/>
      <c r="C49" s="538"/>
      <c r="D49" s="538"/>
      <c r="E49" s="538"/>
      <c r="F49" s="475"/>
      <c r="G49" s="475"/>
      <c r="H49" s="153"/>
      <c r="I49" s="153"/>
      <c r="J49" s="153"/>
      <c r="K49" s="180"/>
      <c r="L49" s="181"/>
      <c r="M49" s="118"/>
      <c r="N49" s="82"/>
      <c r="O49" s="118"/>
      <c r="P49" s="82"/>
    </row>
    <row r="50" spans="1:12" ht="15">
      <c r="A50" s="96"/>
      <c r="B50" s="97"/>
      <c r="C50" s="97"/>
      <c r="D50" s="97"/>
      <c r="E50" s="97"/>
      <c r="F50" s="98"/>
      <c r="G50" s="101"/>
      <c r="H50" s="464"/>
      <c r="I50" s="465"/>
      <c r="J50" s="466"/>
      <c r="K50" s="464" t="s">
        <v>13</v>
      </c>
      <c r="L50" s="539"/>
    </row>
    <row r="51" spans="1:12" ht="20.25" customHeight="1">
      <c r="A51" s="56"/>
      <c r="B51" s="57"/>
      <c r="C51" s="57"/>
      <c r="D51" s="57"/>
      <c r="E51" s="57"/>
      <c r="F51" s="470"/>
      <c r="G51" s="471"/>
      <c r="H51" s="467" t="str">
        <f>F32</f>
        <v>Total Section A:</v>
      </c>
      <c r="I51" s="468"/>
      <c r="J51" s="469"/>
      <c r="K51" s="527">
        <f>SUM(I32)</f>
        <v>0</v>
      </c>
      <c r="L51" s="528"/>
    </row>
    <row r="52" spans="1:12" ht="15">
      <c r="A52" s="56"/>
      <c r="B52" s="57"/>
      <c r="C52" s="57"/>
      <c r="D52" s="57"/>
      <c r="E52" s="57"/>
      <c r="F52" s="461"/>
      <c r="G52" s="462"/>
      <c r="H52" s="472" t="s">
        <v>21</v>
      </c>
      <c r="I52" s="473"/>
      <c r="J52" s="474"/>
      <c r="K52" s="535">
        <f>SUM(I48)</f>
        <v>0</v>
      </c>
      <c r="L52" s="536"/>
    </row>
    <row r="53" spans="1:12" ht="15.75" thickBot="1">
      <c r="A53" s="99"/>
      <c r="B53" s="100"/>
      <c r="C53" s="100"/>
      <c r="D53" s="100"/>
      <c r="E53" s="100"/>
      <c r="F53" s="529"/>
      <c r="G53" s="530"/>
      <c r="H53" s="460" t="s">
        <v>22</v>
      </c>
      <c r="I53" s="460"/>
      <c r="J53" s="460"/>
      <c r="K53" s="525">
        <f>SUM(K51:L52)</f>
        <v>0</v>
      </c>
      <c r="L53" s="526"/>
    </row>
  </sheetData>
  <sheetProtection sheet="1" selectLockedCells="1"/>
  <mergeCells count="67">
    <mergeCell ref="H10:I12"/>
    <mergeCell ref="J10:L12"/>
    <mergeCell ref="H14:I17"/>
    <mergeCell ref="J14:L17"/>
    <mergeCell ref="D10:E12"/>
    <mergeCell ref="F10:G12"/>
    <mergeCell ref="K53:L53"/>
    <mergeCell ref="K51:L51"/>
    <mergeCell ref="F53:G53"/>
    <mergeCell ref="A48:E48"/>
    <mergeCell ref="K32:L33"/>
    <mergeCell ref="K52:L52"/>
    <mergeCell ref="A49:E49"/>
    <mergeCell ref="K50:L50"/>
    <mergeCell ref="A35:C36"/>
    <mergeCell ref="G47:J47"/>
    <mergeCell ref="B19:C21"/>
    <mergeCell ref="K19:L19"/>
    <mergeCell ref="J20:L21"/>
    <mergeCell ref="A32:C33"/>
    <mergeCell ref="H20:I21"/>
    <mergeCell ref="J36:K36"/>
    <mergeCell ref="A24:A25"/>
    <mergeCell ref="F27:G28"/>
    <mergeCell ref="A28:A29"/>
    <mergeCell ref="B27:C31"/>
    <mergeCell ref="A8:L9"/>
    <mergeCell ref="F24:G25"/>
    <mergeCell ref="H24:I25"/>
    <mergeCell ref="J24:L25"/>
    <mergeCell ref="D20:E21"/>
    <mergeCell ref="A22:C22"/>
    <mergeCell ref="B23:C26"/>
    <mergeCell ref="F14:G17"/>
    <mergeCell ref="B13:C17"/>
    <mergeCell ref="D14:E17"/>
    <mergeCell ref="H19:J19"/>
    <mergeCell ref="F20:G21"/>
    <mergeCell ref="F19:G19"/>
    <mergeCell ref="J38:K38"/>
    <mergeCell ref="I32:J32"/>
    <mergeCell ref="H29:I30"/>
    <mergeCell ref="F29:G30"/>
    <mergeCell ref="D19:E19"/>
    <mergeCell ref="D29:E30"/>
    <mergeCell ref="D24:E25"/>
    <mergeCell ref="J44:K44"/>
    <mergeCell ref="H27:I28"/>
    <mergeCell ref="J27:L28"/>
    <mergeCell ref="D27:E28"/>
    <mergeCell ref="J29:L30"/>
    <mergeCell ref="G35:G36"/>
    <mergeCell ref="I35:I36"/>
    <mergeCell ref="J41:K41"/>
    <mergeCell ref="J40:K40"/>
    <mergeCell ref="D47:F47"/>
    <mergeCell ref="J46:K46"/>
    <mergeCell ref="J43:K43"/>
    <mergeCell ref="J45:K45"/>
    <mergeCell ref="H53:J53"/>
    <mergeCell ref="F52:G52"/>
    <mergeCell ref="I48:J48"/>
    <mergeCell ref="H50:J50"/>
    <mergeCell ref="H51:J51"/>
    <mergeCell ref="F51:G51"/>
    <mergeCell ref="H52:J52"/>
    <mergeCell ref="F48:G49"/>
  </mergeCells>
  <printOptions horizontalCentered="1"/>
  <pageMargins left="0" right="0" top="0.2" bottom="0.25" header="0" footer="0"/>
  <pageSetup fitToHeight="1" fitToWidth="1" horizontalDpi="600" verticalDpi="600" orientation="portrait" scale="61" r:id="rId2"/>
  <rowBreaks count="1" manualBreakCount="1">
    <brk id="33" max="255" man="1"/>
  </rowBreaks>
  <ignoredErrors>
    <ignoredError sqref="G40" formula="1"/>
  </ignoredErrors>
  <drawing r:id="rId1"/>
</worksheet>
</file>

<file path=xl/worksheets/sheet5.xml><?xml version="1.0" encoding="utf-8"?>
<worksheet xmlns="http://schemas.openxmlformats.org/spreadsheetml/2006/main" xmlns:r="http://schemas.openxmlformats.org/officeDocument/2006/relationships">
  <sheetPr>
    <tabColor theme="9" tint="-0.24997000396251678"/>
  </sheetPr>
  <dimension ref="A1:W19"/>
  <sheetViews>
    <sheetView zoomScalePageLayoutView="0" workbookViewId="0" topLeftCell="A1">
      <selection activeCell="A6" sqref="A6"/>
    </sheetView>
  </sheetViews>
  <sheetFormatPr defaultColWidth="9.140625" defaultRowHeight="31.5" customHeight="1"/>
  <cols>
    <col min="1" max="1" width="16.421875" style="0" customWidth="1"/>
    <col min="2" max="2" width="7.57421875" style="0" customWidth="1"/>
    <col min="3" max="3" width="2.7109375" style="0" customWidth="1"/>
    <col min="4" max="4" width="3.57421875" style="0" customWidth="1"/>
    <col min="5" max="5" width="9.28125" style="0" customWidth="1"/>
    <col min="6" max="6" width="15.00390625" style="0" customWidth="1"/>
    <col min="7" max="7" width="9.00390625" style="0" customWidth="1"/>
    <col min="8" max="8" width="5.8515625" style="0" customWidth="1"/>
    <col min="9" max="9" width="8.57421875" style="0" customWidth="1"/>
    <col min="10" max="10" width="6.00390625" style="0" customWidth="1"/>
    <col min="11" max="11" width="8.00390625" style="0" customWidth="1"/>
    <col min="12" max="23" width="2.8515625" style="0" customWidth="1"/>
  </cols>
  <sheetData>
    <row r="1" spans="1:23" ht="15">
      <c r="A1" s="567" t="s">
        <v>40</v>
      </c>
      <c r="B1" s="568"/>
      <c r="C1" s="568"/>
      <c r="D1" s="568"/>
      <c r="E1" s="568"/>
      <c r="F1" s="571" t="s">
        <v>53</v>
      </c>
      <c r="G1" s="572"/>
      <c r="H1" s="572"/>
      <c r="I1" s="572"/>
      <c r="J1" s="572"/>
      <c r="K1" s="573"/>
      <c r="L1" s="571" t="s">
        <v>52</v>
      </c>
      <c r="M1" s="572"/>
      <c r="N1" s="572"/>
      <c r="O1" s="572"/>
      <c r="P1" s="572"/>
      <c r="Q1" s="572"/>
      <c r="R1" s="572"/>
      <c r="S1" s="572"/>
      <c r="T1" s="572"/>
      <c r="U1" s="572"/>
      <c r="V1" s="572"/>
      <c r="W1" s="577"/>
    </row>
    <row r="2" spans="1:23" ht="15">
      <c r="A2" s="569"/>
      <c r="B2" s="570"/>
      <c r="C2" s="570"/>
      <c r="D2" s="570"/>
      <c r="E2" s="570"/>
      <c r="F2" s="574"/>
      <c r="G2" s="575"/>
      <c r="H2" s="575"/>
      <c r="I2" s="575"/>
      <c r="J2" s="575"/>
      <c r="K2" s="576"/>
      <c r="L2" s="574"/>
      <c r="M2" s="575"/>
      <c r="N2" s="575"/>
      <c r="O2" s="575"/>
      <c r="P2" s="575"/>
      <c r="Q2" s="575"/>
      <c r="R2" s="575"/>
      <c r="S2" s="575"/>
      <c r="T2" s="575"/>
      <c r="U2" s="575"/>
      <c r="V2" s="575"/>
      <c r="W2" s="578"/>
    </row>
    <row r="3" spans="1:23" ht="27" customHeight="1">
      <c r="A3" s="400" t="s">
        <v>25</v>
      </c>
      <c r="B3" s="395" t="s">
        <v>63</v>
      </c>
      <c r="C3" s="419" t="s">
        <v>26</v>
      </c>
      <c r="D3" s="579" t="s">
        <v>54</v>
      </c>
      <c r="E3" s="381" t="s">
        <v>27</v>
      </c>
      <c r="F3" s="401" t="s">
        <v>55</v>
      </c>
      <c r="G3" s="381" t="s">
        <v>28</v>
      </c>
      <c r="H3" s="401" t="s">
        <v>29</v>
      </c>
      <c r="I3" s="401" t="s">
        <v>60</v>
      </c>
      <c r="J3" s="401" t="s">
        <v>30</v>
      </c>
      <c r="K3" s="395" t="s">
        <v>61</v>
      </c>
      <c r="L3" s="396" t="s">
        <v>62</v>
      </c>
      <c r="M3" s="566" t="s">
        <v>56</v>
      </c>
      <c r="N3" s="396" t="s">
        <v>42</v>
      </c>
      <c r="O3" s="564" t="s">
        <v>41</v>
      </c>
      <c r="P3" s="564"/>
      <c r="Q3" s="564"/>
      <c r="R3" s="564"/>
      <c r="S3" s="564"/>
      <c r="T3" s="564"/>
      <c r="U3" s="564"/>
      <c r="V3" s="564"/>
      <c r="W3" s="565"/>
    </row>
    <row r="4" spans="1:23" ht="57.75" customHeight="1">
      <c r="A4" s="400"/>
      <c r="B4" s="395"/>
      <c r="C4" s="419"/>
      <c r="D4" s="580"/>
      <c r="E4" s="382"/>
      <c r="F4" s="401"/>
      <c r="G4" s="382"/>
      <c r="H4" s="401"/>
      <c r="I4" s="401"/>
      <c r="J4" s="401"/>
      <c r="K4" s="395"/>
      <c r="L4" s="397"/>
      <c r="M4" s="566"/>
      <c r="N4" s="397"/>
      <c r="O4" s="27" t="s">
        <v>31</v>
      </c>
      <c r="P4" s="28" t="s">
        <v>33</v>
      </c>
      <c r="Q4" s="28" t="s">
        <v>34</v>
      </c>
      <c r="R4" s="28" t="s">
        <v>35</v>
      </c>
      <c r="S4" s="28" t="s">
        <v>32</v>
      </c>
      <c r="T4" s="28" t="s">
        <v>36</v>
      </c>
      <c r="U4" s="28" t="s">
        <v>37</v>
      </c>
      <c r="V4" s="28" t="s">
        <v>38</v>
      </c>
      <c r="W4" s="46" t="s">
        <v>39</v>
      </c>
    </row>
    <row r="5" spans="1:23" ht="23.25" thickBot="1">
      <c r="A5" s="63">
        <v>9000123456</v>
      </c>
      <c r="B5" s="64" t="s">
        <v>44</v>
      </c>
      <c r="C5" s="65" t="s">
        <v>43</v>
      </c>
      <c r="D5" s="65" t="s">
        <v>64</v>
      </c>
      <c r="E5" s="66" t="s">
        <v>58</v>
      </c>
      <c r="F5" s="65" t="s">
        <v>57</v>
      </c>
      <c r="G5" s="65" t="s">
        <v>59</v>
      </c>
      <c r="H5" s="65" t="s">
        <v>47</v>
      </c>
      <c r="I5" s="65">
        <v>1538600</v>
      </c>
      <c r="J5" s="65" t="s">
        <v>47</v>
      </c>
      <c r="K5" s="64">
        <v>1538211</v>
      </c>
      <c r="L5" s="67" t="s">
        <v>45</v>
      </c>
      <c r="M5" s="67" t="s">
        <v>45</v>
      </c>
      <c r="N5" s="67"/>
      <c r="O5" s="66"/>
      <c r="P5" s="66" t="s">
        <v>45</v>
      </c>
      <c r="Q5" s="66"/>
      <c r="R5" s="66"/>
      <c r="S5" s="66"/>
      <c r="T5" s="68" t="s">
        <v>45</v>
      </c>
      <c r="U5" s="69"/>
      <c r="V5" s="70"/>
      <c r="W5" s="71"/>
    </row>
    <row r="6" spans="1:23" ht="31.5" customHeight="1">
      <c r="A6" s="26"/>
      <c r="B6" s="26"/>
      <c r="C6" s="26"/>
      <c r="D6" s="26"/>
      <c r="E6" s="26"/>
      <c r="F6" s="26"/>
      <c r="G6" s="26"/>
      <c r="H6" s="26"/>
      <c r="I6" s="26"/>
      <c r="J6" s="26"/>
      <c r="K6" s="26"/>
      <c r="L6" s="26"/>
      <c r="M6" s="26"/>
      <c r="N6" s="26"/>
      <c r="O6" s="26"/>
      <c r="P6" s="26"/>
      <c r="Q6" s="26"/>
      <c r="R6" s="26"/>
      <c r="S6" s="26"/>
      <c r="T6" s="26"/>
      <c r="U6" s="26"/>
      <c r="V6" s="26"/>
      <c r="W6" s="26"/>
    </row>
    <row r="7" spans="1:23" ht="31.5" customHeight="1">
      <c r="A7" s="25"/>
      <c r="B7" s="25"/>
      <c r="C7" s="25"/>
      <c r="D7" s="25"/>
      <c r="E7" s="25"/>
      <c r="F7" s="25"/>
      <c r="G7" s="25"/>
      <c r="H7" s="25"/>
      <c r="I7" s="25"/>
      <c r="J7" s="25"/>
      <c r="K7" s="25"/>
      <c r="L7" s="25"/>
      <c r="M7" s="25"/>
      <c r="N7" s="25"/>
      <c r="O7" s="25"/>
      <c r="P7" s="25"/>
      <c r="Q7" s="25"/>
      <c r="R7" s="25"/>
      <c r="S7" s="25"/>
      <c r="T7" s="25"/>
      <c r="U7" s="59"/>
      <c r="V7" s="60"/>
      <c r="W7" s="60"/>
    </row>
    <row r="8" spans="1:23" ht="31.5" customHeight="1">
      <c r="A8" s="25"/>
      <c r="B8" s="25"/>
      <c r="C8" s="25"/>
      <c r="D8" s="25"/>
      <c r="E8" s="25"/>
      <c r="F8" s="25"/>
      <c r="G8" s="25"/>
      <c r="H8" s="25"/>
      <c r="I8" s="25"/>
      <c r="J8" s="25"/>
      <c r="K8" s="25"/>
      <c r="L8" s="25"/>
      <c r="M8" s="25"/>
      <c r="N8" s="25"/>
      <c r="O8" s="25"/>
      <c r="P8" s="25"/>
      <c r="Q8" s="25"/>
      <c r="R8" s="25"/>
      <c r="S8" s="25"/>
      <c r="T8" s="25"/>
      <c r="U8" s="25"/>
      <c r="V8" s="25"/>
      <c r="W8" s="25"/>
    </row>
    <row r="9" spans="1:23" ht="31.5" customHeight="1">
      <c r="A9" s="25"/>
      <c r="B9" s="25"/>
      <c r="C9" s="25"/>
      <c r="D9" s="25"/>
      <c r="E9" s="25"/>
      <c r="F9" s="25"/>
      <c r="G9" s="25"/>
      <c r="H9" s="25"/>
      <c r="I9" s="25"/>
      <c r="J9" s="25"/>
      <c r="K9" s="25"/>
      <c r="L9" s="25"/>
      <c r="M9" s="25"/>
      <c r="N9" s="25"/>
      <c r="O9" s="25"/>
      <c r="P9" s="25"/>
      <c r="Q9" s="25"/>
      <c r="R9" s="25"/>
      <c r="S9" s="25"/>
      <c r="T9" s="25"/>
      <c r="U9" s="59"/>
      <c r="V9" s="60"/>
      <c r="W9" s="60"/>
    </row>
    <row r="10" spans="1:23" ht="31.5" customHeight="1">
      <c r="A10" s="25"/>
      <c r="B10" s="25"/>
      <c r="C10" s="25"/>
      <c r="D10" s="25"/>
      <c r="E10" s="25"/>
      <c r="F10" s="25"/>
      <c r="G10" s="25"/>
      <c r="H10" s="25"/>
      <c r="I10" s="25"/>
      <c r="J10" s="25"/>
      <c r="K10" s="25"/>
      <c r="L10" s="25"/>
      <c r="M10" s="25"/>
      <c r="N10" s="25"/>
      <c r="O10" s="25"/>
      <c r="P10" s="25"/>
      <c r="Q10" s="25"/>
      <c r="R10" s="25"/>
      <c r="S10" s="25"/>
      <c r="T10" s="25"/>
      <c r="U10" s="25"/>
      <c r="V10" s="25"/>
      <c r="W10" s="25"/>
    </row>
    <row r="11" spans="1:23" ht="31.5" customHeight="1">
      <c r="A11" s="38"/>
      <c r="B11" s="38"/>
      <c r="C11" s="38"/>
      <c r="D11" s="38"/>
      <c r="E11" s="38"/>
      <c r="F11" s="38"/>
      <c r="G11" s="38"/>
      <c r="H11" s="38"/>
      <c r="I11" s="38"/>
      <c r="J11" s="38"/>
      <c r="K11" s="38"/>
      <c r="L11" s="38"/>
      <c r="M11" s="38"/>
      <c r="N11" s="38"/>
      <c r="O11" s="38"/>
      <c r="P11" s="38"/>
      <c r="Q11" s="38"/>
      <c r="R11" s="38"/>
      <c r="S11" s="38"/>
      <c r="T11" s="38"/>
      <c r="U11" s="49"/>
      <c r="V11" s="50"/>
      <c r="W11" s="50"/>
    </row>
    <row r="12" spans="1:23" ht="31.5" customHeight="1">
      <c r="A12" s="62"/>
      <c r="B12" s="62"/>
      <c r="C12" s="62"/>
      <c r="D12" s="62"/>
      <c r="E12" s="62"/>
      <c r="F12" s="62"/>
      <c r="G12" s="62"/>
      <c r="H12" s="62"/>
      <c r="I12" s="62"/>
      <c r="J12" s="62"/>
      <c r="K12" s="62"/>
      <c r="L12" s="62"/>
      <c r="M12" s="62"/>
      <c r="N12" s="62"/>
      <c r="O12" s="62"/>
      <c r="P12" s="62"/>
      <c r="Q12" s="62"/>
      <c r="R12" s="62"/>
      <c r="S12" s="62"/>
      <c r="T12" s="62"/>
      <c r="U12" s="62"/>
      <c r="V12" s="62"/>
      <c r="W12" s="62"/>
    </row>
    <row r="13" spans="1:23" ht="31.5" customHeight="1">
      <c r="A13" s="62"/>
      <c r="B13" s="62"/>
      <c r="C13" s="62"/>
      <c r="D13" s="62"/>
      <c r="E13" s="62"/>
      <c r="F13" s="62"/>
      <c r="G13" s="62"/>
      <c r="H13" s="62"/>
      <c r="I13" s="62"/>
      <c r="J13" s="62"/>
      <c r="K13" s="62"/>
      <c r="L13" s="62"/>
      <c r="M13" s="62"/>
      <c r="N13" s="62"/>
      <c r="O13" s="62"/>
      <c r="P13" s="62"/>
      <c r="Q13" s="62"/>
      <c r="R13" s="62"/>
      <c r="S13" s="62"/>
      <c r="T13" s="62"/>
      <c r="U13" s="62"/>
      <c r="V13" s="62"/>
      <c r="W13" s="62"/>
    </row>
    <row r="14" spans="1:23" ht="31.5" customHeight="1">
      <c r="A14" s="62"/>
      <c r="B14" s="62"/>
      <c r="C14" s="62"/>
      <c r="D14" s="62"/>
      <c r="E14" s="62"/>
      <c r="F14" s="62"/>
      <c r="G14" s="62"/>
      <c r="H14" s="62"/>
      <c r="I14" s="62"/>
      <c r="J14" s="62"/>
      <c r="K14" s="62"/>
      <c r="L14" s="62"/>
      <c r="M14" s="62"/>
      <c r="N14" s="62"/>
      <c r="O14" s="62"/>
      <c r="P14" s="62"/>
      <c r="Q14" s="62"/>
      <c r="R14" s="62"/>
      <c r="S14" s="62"/>
      <c r="T14" s="62"/>
      <c r="U14" s="62"/>
      <c r="V14" s="62"/>
      <c r="W14" s="62"/>
    </row>
    <row r="15" spans="1:23" ht="31.5" customHeight="1">
      <c r="A15" s="62"/>
      <c r="B15" s="62"/>
      <c r="C15" s="62"/>
      <c r="D15" s="62"/>
      <c r="E15" s="62"/>
      <c r="F15" s="62"/>
      <c r="G15" s="62"/>
      <c r="H15" s="62"/>
      <c r="I15" s="62"/>
      <c r="J15" s="62"/>
      <c r="K15" s="62"/>
      <c r="L15" s="62"/>
      <c r="M15" s="62"/>
      <c r="N15" s="62"/>
      <c r="O15" s="62"/>
      <c r="P15" s="62"/>
      <c r="Q15" s="62"/>
      <c r="R15" s="62"/>
      <c r="S15" s="62"/>
      <c r="T15" s="62"/>
      <c r="U15" s="62"/>
      <c r="V15" s="62"/>
      <c r="W15" s="62"/>
    </row>
    <row r="16" spans="1:23" ht="31.5" customHeight="1">
      <c r="A16" s="62"/>
      <c r="B16" s="62"/>
      <c r="C16" s="62"/>
      <c r="D16" s="62"/>
      <c r="E16" s="62"/>
      <c r="F16" s="62"/>
      <c r="G16" s="62"/>
      <c r="H16" s="62"/>
      <c r="I16" s="62"/>
      <c r="J16" s="62"/>
      <c r="K16" s="62"/>
      <c r="L16" s="62"/>
      <c r="M16" s="62"/>
      <c r="N16" s="62"/>
      <c r="O16" s="62"/>
      <c r="P16" s="62"/>
      <c r="Q16" s="62"/>
      <c r="R16" s="62"/>
      <c r="S16" s="62"/>
      <c r="T16" s="62"/>
      <c r="U16" s="62"/>
      <c r="V16" s="62"/>
      <c r="W16" s="62"/>
    </row>
    <row r="17" spans="1:23" ht="31.5" customHeight="1">
      <c r="A17" s="62"/>
      <c r="B17" s="62"/>
      <c r="C17" s="62"/>
      <c r="D17" s="62"/>
      <c r="E17" s="62"/>
      <c r="F17" s="62"/>
      <c r="G17" s="62"/>
      <c r="H17" s="62"/>
      <c r="I17" s="62"/>
      <c r="J17" s="62"/>
      <c r="K17" s="62"/>
      <c r="L17" s="62"/>
      <c r="M17" s="62"/>
      <c r="N17" s="62"/>
      <c r="O17" s="62"/>
      <c r="P17" s="62"/>
      <c r="Q17" s="62"/>
      <c r="R17" s="62"/>
      <c r="S17" s="62"/>
      <c r="T17" s="62"/>
      <c r="U17" s="62"/>
      <c r="V17" s="62"/>
      <c r="W17" s="62"/>
    </row>
    <row r="18" spans="1:23" ht="31.5" customHeight="1">
      <c r="A18" s="62"/>
      <c r="B18" s="62"/>
      <c r="C18" s="62"/>
      <c r="D18" s="62"/>
      <c r="E18" s="62"/>
      <c r="F18" s="62"/>
      <c r="G18" s="62"/>
      <c r="H18" s="62"/>
      <c r="I18" s="62"/>
      <c r="J18" s="62"/>
      <c r="K18" s="62"/>
      <c r="L18" s="62"/>
      <c r="M18" s="62"/>
      <c r="N18" s="62"/>
      <c r="O18" s="62"/>
      <c r="P18" s="62"/>
      <c r="Q18" s="62"/>
      <c r="R18" s="62"/>
      <c r="S18" s="62"/>
      <c r="T18" s="62"/>
      <c r="U18" s="62"/>
      <c r="V18" s="62"/>
      <c r="W18" s="62"/>
    </row>
    <row r="19" spans="1:23" ht="31.5" customHeight="1">
      <c r="A19" s="62"/>
      <c r="B19" s="62"/>
      <c r="C19" s="62"/>
      <c r="D19" s="62"/>
      <c r="E19" s="62"/>
      <c r="F19" s="62"/>
      <c r="G19" s="62"/>
      <c r="H19" s="62"/>
      <c r="I19" s="62"/>
      <c r="J19" s="62"/>
      <c r="K19" s="62"/>
      <c r="L19" s="62"/>
      <c r="M19" s="62"/>
      <c r="N19" s="62"/>
      <c r="O19" s="62"/>
      <c r="P19" s="62"/>
      <c r="Q19" s="62"/>
      <c r="R19" s="62"/>
      <c r="S19" s="62"/>
      <c r="T19" s="62"/>
      <c r="U19" s="62"/>
      <c r="V19" s="62"/>
      <c r="W19" s="62"/>
    </row>
  </sheetData>
  <sheetProtection sheet="1" objects="1" scenarios="1" selectLockedCells="1"/>
  <mergeCells count="18">
    <mergeCell ref="A1:E2"/>
    <mergeCell ref="F1:K2"/>
    <mergeCell ref="L1:W2"/>
    <mergeCell ref="A3:A4"/>
    <mergeCell ref="B3:B4"/>
    <mergeCell ref="C3:C4"/>
    <mergeCell ref="D3:D4"/>
    <mergeCell ref="E3:E4"/>
    <mergeCell ref="F3:F4"/>
    <mergeCell ref="G3:G4"/>
    <mergeCell ref="N3:N4"/>
    <mergeCell ref="O3:W3"/>
    <mergeCell ref="H3:H4"/>
    <mergeCell ref="I3:I4"/>
    <mergeCell ref="J3:J4"/>
    <mergeCell ref="K3:K4"/>
    <mergeCell ref="L3:L4"/>
    <mergeCell ref="M3:M4"/>
  </mergeCells>
  <dataValidations count="1">
    <dataValidation allowBlank="1" showInputMessage="1" showErrorMessage="1" promptTitle="SireTRACE®" prompt="If testing for SireTRACE®, please also fill out Tab 3." sqref="N7 N9"/>
  </dataValidations>
  <printOptions/>
  <pageMargins left="0.25" right="0.25" top="0.25" bottom="0.25" header="0.5" footer="0.5"/>
  <pageSetup horizontalDpi="600" verticalDpi="600" orientation="landscape"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Pfizer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LEEJ115</dc:creator>
  <cp:keywords/>
  <dc:description/>
  <cp:lastModifiedBy>Jeralyn Stephens</cp:lastModifiedBy>
  <cp:lastPrinted>2016-05-05T16:35:17Z</cp:lastPrinted>
  <dcterms:created xsi:type="dcterms:W3CDTF">2011-07-13T13:20:11Z</dcterms:created>
  <dcterms:modified xsi:type="dcterms:W3CDTF">2016-12-21T19:17:57Z</dcterms:modified>
  <cp:category/>
  <cp:version/>
  <cp:contentType/>
  <cp:contentStatus/>
</cp:coreProperties>
</file>